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5.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6.xml" ContentType="application/vnd.openxmlformats-officedocument.drawing+xml"/>
  <Override PartName="/xl/comments3.xml" ContentType="application/vnd.openxmlformats-officedocument.spreadsheetml.comments+xml"/>
  <Override PartName="/xl/threadedComments/threadedComment3.xml" ContentType="application/vnd.ms-excel.threaded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628"/>
  <workbookPr filterPrivacy="1" defaultThemeVersion="124226"/>
  <xr:revisionPtr revIDLastSave="0" documentId="13_ncr:1_{981016C6-3833-414A-BBB3-3FF624016095}" xr6:coauthVersionLast="47" xr6:coauthVersionMax="47" xr10:uidLastSave="{00000000-0000-0000-0000-000000000000}"/>
  <bookViews>
    <workbookView xWindow="-108" yWindow="-108" windowWidth="23256" windowHeight="12576" tabRatio="849" firstSheet="6" activeTab="11" xr2:uid="{00000000-000D-0000-FFFF-FFFF00000000}"/>
  </bookViews>
  <sheets>
    <sheet name="Guião de preenchimento" sheetId="38" r:id="rId1"/>
    <sheet name="I.1 Check-List" sheetId="39" r:id="rId2"/>
    <sheet name="I.2 Base" sheetId="25" r:id="rId3"/>
    <sheet name="I.3 Invest+Substituição" sheetId="24" r:id="rId4"/>
    <sheet name="I.4 ReceitasOperacionais" sheetId="16" r:id="rId5"/>
    <sheet name="I.5 CustosOperacionais" sheetId="26" r:id="rId6"/>
    <sheet name="I.6 CálculoReceitasOperacionais" sheetId="27" r:id="rId7"/>
    <sheet name="I.7 CálculosAuxiliares" sheetId="34" r:id="rId8"/>
    <sheet name="II.1 ValorResidual" sheetId="31" r:id="rId9"/>
    <sheet name="II.2 AnáliseRentabilidade" sheetId="29" r:id="rId10"/>
    <sheet name="III. SustentabilidadeFinanceira" sheetId="32" r:id="rId11"/>
    <sheet name="IV. DéficeFinanciamento" sheetId="35" r:id="rId12"/>
  </sheets>
  <definedNames>
    <definedName name="_xlnm.Print_Area" localSheetId="0">'Guião de preenchimento'!$A$3:$E$47</definedName>
    <definedName name="_xlnm.Print_Area" localSheetId="1">'I.1 Check-List'!$B$3:$F$26</definedName>
    <definedName name="_xlnm.Print_Area" localSheetId="2">'I.2 Base'!$A$3:$AM$49</definedName>
    <definedName name="_xlnm.Print_Area" localSheetId="3">'I.3 Invest+Substituição'!$A$3:$AM$259</definedName>
    <definedName name="_xlnm.Print_Area" localSheetId="4">'I.4 ReceitasOperacionais'!$A$3:$AM$131</definedName>
    <definedName name="_xlnm.Print_Area" localSheetId="5">'I.5 CustosOperacionais'!$A$3:$AM$131</definedName>
    <definedName name="_xlnm.Print_Area" localSheetId="6">'I.6 CálculoReceitasOperacionais'!$A$3:$AN$30</definedName>
    <definedName name="_xlnm.Print_Area" localSheetId="7">'I.7 CálculosAuxiliares'!$A$2:$AN$150</definedName>
    <definedName name="_xlnm.Print_Area" localSheetId="8">'II.1 ValorResidual'!$A$3:$Y$36</definedName>
    <definedName name="_xlnm.Print_Area" localSheetId="9">'II.2 AnáliseRentabilidade'!$B$3:$AP$27</definedName>
    <definedName name="_xlnm.Print_Area" localSheetId="10">'III. SustentabilidadeFinanceira'!$A$3:$AM$76</definedName>
    <definedName name="_xlnm.Print_Area" localSheetId="11">'IV. DéficeFinanciamento'!$A$3:$D$21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30" i="26" l="1"/>
  <c r="C20" i="39"/>
  <c r="F40" i="29"/>
  <c r="D11" i="25" l="1"/>
  <c r="D57" i="32"/>
  <c r="D59" i="32"/>
  <c r="F65" i="32"/>
  <c r="G65" i="32"/>
  <c r="H65" i="32"/>
  <c r="I65" i="32"/>
  <c r="J65" i="32"/>
  <c r="K65" i="32"/>
  <c r="L65" i="32"/>
  <c r="M65" i="32"/>
  <c r="N65" i="32"/>
  <c r="O65" i="32"/>
  <c r="P65" i="32"/>
  <c r="Q65" i="32"/>
  <c r="R65" i="32"/>
  <c r="S65" i="32"/>
  <c r="T65" i="32"/>
  <c r="U65" i="32"/>
  <c r="V65" i="32"/>
  <c r="W65" i="32"/>
  <c r="X65" i="32"/>
  <c r="Y65" i="32"/>
  <c r="Z65" i="32"/>
  <c r="AA65" i="32"/>
  <c r="AB65" i="32"/>
  <c r="AC65" i="32"/>
  <c r="AD65" i="32"/>
  <c r="AE65" i="32"/>
  <c r="AF65" i="32"/>
  <c r="AG65" i="32"/>
  <c r="AH65" i="32"/>
  <c r="AI65" i="32"/>
  <c r="AJ65" i="32"/>
  <c r="AK65" i="32"/>
  <c r="AL65" i="32"/>
  <c r="AM65" i="32"/>
  <c r="E65" i="32"/>
  <c r="D56" i="32"/>
  <c r="D58" i="32"/>
  <c r="D60" i="32"/>
  <c r="D61" i="32"/>
  <c r="D62" i="32"/>
  <c r="D63" i="32"/>
  <c r="D64" i="32"/>
  <c r="D43" i="32"/>
  <c r="D44" i="32"/>
  <c r="D45" i="32"/>
  <c r="D46" i="32"/>
  <c r="D47" i="32"/>
  <c r="D48" i="32"/>
  <c r="D49" i="32"/>
  <c r="D50" i="32"/>
  <c r="AH52" i="32"/>
  <c r="AI52" i="32"/>
  <c r="AJ52" i="32"/>
  <c r="AK52" i="32"/>
  <c r="AL52" i="32"/>
  <c r="AM52" i="32"/>
  <c r="F52" i="32"/>
  <c r="G52" i="32"/>
  <c r="H52" i="32"/>
  <c r="I52" i="32"/>
  <c r="J52" i="32"/>
  <c r="K52" i="32"/>
  <c r="L52" i="32"/>
  <c r="M52" i="32"/>
  <c r="N52" i="32"/>
  <c r="O52" i="32"/>
  <c r="P52" i="32"/>
  <c r="Q52" i="32"/>
  <c r="R52" i="32"/>
  <c r="S52" i="32"/>
  <c r="T52" i="32"/>
  <c r="U52" i="32"/>
  <c r="V52" i="32"/>
  <c r="W52" i="32"/>
  <c r="X52" i="32"/>
  <c r="Y52" i="32"/>
  <c r="Z52" i="32"/>
  <c r="AA52" i="32"/>
  <c r="AB52" i="32"/>
  <c r="AC52" i="32"/>
  <c r="AD52" i="32"/>
  <c r="AE52" i="32"/>
  <c r="AF52" i="32"/>
  <c r="AG52" i="32"/>
  <c r="E52" i="32"/>
  <c r="C9" i="31" a="1"/>
  <c r="C9" i="31" s="1"/>
  <c r="L31" i="25" l="1"/>
  <c r="M31" i="25"/>
  <c r="N31" i="25"/>
  <c r="O31" i="25"/>
  <c r="P31" i="25"/>
  <c r="Q31" i="25"/>
  <c r="R31" i="25"/>
  <c r="S31" i="25"/>
  <c r="T31" i="25"/>
  <c r="U31" i="25"/>
  <c r="V31" i="25"/>
  <c r="W31" i="25"/>
  <c r="X31" i="25"/>
  <c r="Y31" i="25"/>
  <c r="Z31" i="25"/>
  <c r="AA31" i="25"/>
  <c r="AB31" i="25"/>
  <c r="AC31" i="25"/>
  <c r="AD31" i="25"/>
  <c r="AE31" i="25"/>
  <c r="AF31" i="25"/>
  <c r="AG31" i="25"/>
  <c r="AH31" i="25"/>
  <c r="AI31" i="25"/>
  <c r="AJ31" i="25"/>
  <c r="AK31" i="25"/>
  <c r="AL31" i="25"/>
  <c r="AM31" i="25"/>
  <c r="K31" i="25"/>
  <c r="K32" i="25" s="1"/>
  <c r="J31" i="25"/>
  <c r="I32" i="25" s="1"/>
  <c r="I31" i="25"/>
  <c r="H31" i="25"/>
  <c r="G31" i="25"/>
  <c r="F31" i="25"/>
  <c r="F65" i="26"/>
  <c r="G65" i="26"/>
  <c r="H65" i="26"/>
  <c r="I65" i="26"/>
  <c r="J65" i="26"/>
  <c r="K65" i="26"/>
  <c r="L65" i="26"/>
  <c r="M65" i="26"/>
  <c r="N65" i="26"/>
  <c r="O65" i="26"/>
  <c r="P65" i="26"/>
  <c r="Q65" i="26"/>
  <c r="R65" i="26"/>
  <c r="S65" i="26"/>
  <c r="T65" i="26"/>
  <c r="U65" i="26"/>
  <c r="V65" i="26"/>
  <c r="W65" i="26"/>
  <c r="X65" i="26"/>
  <c r="Y65" i="26"/>
  <c r="Z65" i="26"/>
  <c r="AA65" i="26"/>
  <c r="AB65" i="26"/>
  <c r="AC65" i="26"/>
  <c r="AD65" i="26"/>
  <c r="AE65" i="26"/>
  <c r="AF65" i="26"/>
  <c r="AG65" i="26"/>
  <c r="AH65" i="26"/>
  <c r="AI65" i="26"/>
  <c r="AJ65" i="26"/>
  <c r="AK65" i="26"/>
  <c r="AL65" i="26"/>
  <c r="AM65" i="26"/>
  <c r="E65" i="26"/>
  <c r="F122" i="26"/>
  <c r="G122" i="26"/>
  <c r="H122" i="26"/>
  <c r="I122" i="26"/>
  <c r="J122" i="26"/>
  <c r="K122" i="26"/>
  <c r="L122" i="26"/>
  <c r="M122" i="26"/>
  <c r="N122" i="26"/>
  <c r="O122" i="26"/>
  <c r="P122" i="26"/>
  <c r="Q122" i="26"/>
  <c r="R122" i="26"/>
  <c r="S122" i="26"/>
  <c r="T122" i="26"/>
  <c r="U122" i="26"/>
  <c r="V122" i="26"/>
  <c r="W122" i="26"/>
  <c r="X122" i="26"/>
  <c r="Y122" i="26"/>
  <c r="Z122" i="26"/>
  <c r="AA122" i="26"/>
  <c r="AB122" i="26"/>
  <c r="AC122" i="26"/>
  <c r="AD122" i="26"/>
  <c r="AE122" i="26"/>
  <c r="AF122" i="26"/>
  <c r="AG122" i="26"/>
  <c r="AH122" i="26"/>
  <c r="AI122" i="26"/>
  <c r="AJ122" i="26"/>
  <c r="AK122" i="26"/>
  <c r="AL122" i="26"/>
  <c r="AM122" i="26"/>
  <c r="E122" i="26"/>
  <c r="F122" i="16"/>
  <c r="G122" i="16"/>
  <c r="H122" i="16"/>
  <c r="I122" i="16"/>
  <c r="J122" i="16"/>
  <c r="K122" i="16"/>
  <c r="L122" i="16"/>
  <c r="M122" i="16"/>
  <c r="N122" i="16"/>
  <c r="O122" i="16"/>
  <c r="P122" i="16"/>
  <c r="Q122" i="16"/>
  <c r="R122" i="16"/>
  <c r="S122" i="16"/>
  <c r="T122" i="16"/>
  <c r="U122" i="16"/>
  <c r="V122" i="16"/>
  <c r="W122" i="16"/>
  <c r="X122" i="16"/>
  <c r="Y122" i="16"/>
  <c r="Z122" i="16"/>
  <c r="AA122" i="16"/>
  <c r="AB122" i="16"/>
  <c r="AC122" i="16"/>
  <c r="AD122" i="16"/>
  <c r="AE122" i="16"/>
  <c r="AF122" i="16"/>
  <c r="AG122" i="16"/>
  <c r="AH122" i="16"/>
  <c r="AI122" i="16"/>
  <c r="AJ122" i="16"/>
  <c r="AK122" i="16"/>
  <c r="AL122" i="16"/>
  <c r="AM122" i="16"/>
  <c r="E122" i="16"/>
  <c r="J256" i="24"/>
  <c r="K256" i="24" s="1"/>
  <c r="L256" i="24" s="1"/>
  <c r="M256" i="24" s="1"/>
  <c r="N256" i="24" s="1"/>
  <c r="O256" i="24" s="1"/>
  <c r="P256" i="24" s="1"/>
  <c r="Q256" i="24" s="1"/>
  <c r="R256" i="24" s="1"/>
  <c r="S256" i="24" s="1"/>
  <c r="T256" i="24" s="1"/>
  <c r="U256" i="24" s="1"/>
  <c r="V256" i="24" s="1"/>
  <c r="W256" i="24" s="1"/>
  <c r="X256" i="24" s="1"/>
  <c r="Y256" i="24" s="1"/>
  <c r="Z256" i="24" s="1"/>
  <c r="AA256" i="24" s="1"/>
  <c r="AB256" i="24" s="1"/>
  <c r="AC256" i="24" s="1"/>
  <c r="AD256" i="24" s="1"/>
  <c r="AE256" i="24" s="1"/>
  <c r="AF256" i="24" s="1"/>
  <c r="AG256" i="24" s="1"/>
  <c r="AH256" i="24" s="1"/>
  <c r="AI256" i="24" s="1"/>
  <c r="AJ256" i="24" s="1"/>
  <c r="AK256" i="24" s="1"/>
  <c r="AL256" i="24" s="1"/>
  <c r="AM256" i="24" s="1"/>
  <c r="J198" i="24"/>
  <c r="J140" i="24"/>
  <c r="J128" i="24"/>
  <c r="J71" i="24"/>
  <c r="J14" i="24"/>
  <c r="G65" i="24"/>
  <c r="D42" i="32"/>
  <c r="D51" i="32"/>
  <c r="D55" i="32"/>
  <c r="J34" i="32"/>
  <c r="K34" i="32" s="1"/>
  <c r="L34" i="32" s="1"/>
  <c r="M34" i="32" s="1"/>
  <c r="N34" i="32" s="1"/>
  <c r="O34" i="32" s="1"/>
  <c r="P34" i="32" s="1"/>
  <c r="Q34" i="32" s="1"/>
  <c r="R34" i="32" s="1"/>
  <c r="S34" i="32" s="1"/>
  <c r="T34" i="32" s="1"/>
  <c r="U34" i="32" s="1"/>
  <c r="V34" i="32" s="1"/>
  <c r="W34" i="32" s="1"/>
  <c r="X34" i="32" s="1"/>
  <c r="Y34" i="32" s="1"/>
  <c r="Z34" i="32" s="1"/>
  <c r="AA34" i="32" s="1"/>
  <c r="AB34" i="32" s="1"/>
  <c r="AC34" i="32" s="1"/>
  <c r="AD34" i="32" s="1"/>
  <c r="AE34" i="32" s="1"/>
  <c r="AF34" i="32" s="1"/>
  <c r="AG34" i="32" s="1"/>
  <c r="AH34" i="32" s="1"/>
  <c r="AI34" i="32" s="1"/>
  <c r="AJ34" i="32" s="1"/>
  <c r="AK34" i="32" s="1"/>
  <c r="AL34" i="32" s="1"/>
  <c r="AM34" i="32" s="1"/>
  <c r="J14" i="32"/>
  <c r="K14" i="32" s="1"/>
  <c r="L14" i="32" s="1"/>
  <c r="M14" i="32" s="1"/>
  <c r="N14" i="32" s="1"/>
  <c r="O14" i="32" s="1"/>
  <c r="P14" i="32" s="1"/>
  <c r="Q14" i="32" s="1"/>
  <c r="R14" i="32" s="1"/>
  <c r="S14" i="32" s="1"/>
  <c r="T14" i="32" s="1"/>
  <c r="U14" i="32" s="1"/>
  <c r="V14" i="32" s="1"/>
  <c r="W14" i="32" s="1"/>
  <c r="X14" i="32" s="1"/>
  <c r="Y14" i="32" s="1"/>
  <c r="Z14" i="32" s="1"/>
  <c r="AA14" i="32" s="1"/>
  <c r="AB14" i="32" s="1"/>
  <c r="AC14" i="32" s="1"/>
  <c r="AD14" i="32" s="1"/>
  <c r="AE14" i="32" s="1"/>
  <c r="AF14" i="32" s="1"/>
  <c r="AG14" i="32" s="1"/>
  <c r="AH14" i="32" s="1"/>
  <c r="AI14" i="32" s="1"/>
  <c r="AJ14" i="32" s="1"/>
  <c r="AK14" i="32" s="1"/>
  <c r="AL14" i="32" s="1"/>
  <c r="AM14" i="32" s="1"/>
  <c r="D16" i="32"/>
  <c r="D17" i="32"/>
  <c r="D18" i="32"/>
  <c r="D19" i="32"/>
  <c r="D20" i="32"/>
  <c r="D21" i="32"/>
  <c r="D22" i="32"/>
  <c r="D23" i="32"/>
  <c r="D24" i="32"/>
  <c r="D15" i="32"/>
  <c r="H36" i="29"/>
  <c r="H40" i="29" s="1"/>
  <c r="I36" i="29"/>
  <c r="I40" i="29" s="1"/>
  <c r="J36" i="29"/>
  <c r="J40" i="29" s="1"/>
  <c r="K36" i="29"/>
  <c r="K40" i="29" s="1"/>
  <c r="L36" i="29"/>
  <c r="M36" i="29"/>
  <c r="N36" i="29"/>
  <c r="O36" i="29"/>
  <c r="P36" i="29"/>
  <c r="Q36" i="29"/>
  <c r="R36" i="29"/>
  <c r="S36" i="29"/>
  <c r="T36" i="29"/>
  <c r="U36" i="29"/>
  <c r="V36" i="29"/>
  <c r="W36" i="29"/>
  <c r="X36" i="29"/>
  <c r="Y36" i="29"/>
  <c r="Z36" i="29"/>
  <c r="AA36" i="29"/>
  <c r="AB36" i="29"/>
  <c r="AC36" i="29"/>
  <c r="AD36" i="29"/>
  <c r="AE36" i="29"/>
  <c r="AF36" i="29"/>
  <c r="AG36" i="29"/>
  <c r="AH36" i="29"/>
  <c r="AI36" i="29"/>
  <c r="AJ36" i="29"/>
  <c r="AK36" i="29"/>
  <c r="AL36" i="29"/>
  <c r="AM36" i="29"/>
  <c r="AN36" i="29"/>
  <c r="K32" i="29"/>
  <c r="L32" i="29" s="1"/>
  <c r="M32" i="29" s="1"/>
  <c r="N32" i="29" s="1"/>
  <c r="O32" i="29" s="1"/>
  <c r="P32" i="29" s="1"/>
  <c r="Q32" i="29" s="1"/>
  <c r="R32" i="29" s="1"/>
  <c r="S32" i="29" s="1"/>
  <c r="T32" i="29" s="1"/>
  <c r="U32" i="29" s="1"/>
  <c r="V32" i="29" s="1"/>
  <c r="W32" i="29" s="1"/>
  <c r="X32" i="29" s="1"/>
  <c r="Y32" i="29" s="1"/>
  <c r="Z32" i="29" s="1"/>
  <c r="AA32" i="29" s="1"/>
  <c r="AB32" i="29" s="1"/>
  <c r="AC32" i="29" s="1"/>
  <c r="AD32" i="29" s="1"/>
  <c r="AE32" i="29" s="1"/>
  <c r="AF32" i="29" s="1"/>
  <c r="AG32" i="29" s="1"/>
  <c r="AH32" i="29" s="1"/>
  <c r="AI32" i="29" s="1"/>
  <c r="AJ32" i="29" s="1"/>
  <c r="AK32" i="29" s="1"/>
  <c r="AL32" i="29" s="1"/>
  <c r="AM32" i="29" s="1"/>
  <c r="AN32" i="29" s="1"/>
  <c r="K15" i="29"/>
  <c r="L15" i="29" s="1"/>
  <c r="L19" i="29" s="1"/>
  <c r="E28" i="31"/>
  <c r="W24" i="31"/>
  <c r="F24" i="31"/>
  <c r="G24" i="31"/>
  <c r="H24" i="31"/>
  <c r="I24" i="31"/>
  <c r="J24" i="31"/>
  <c r="K24" i="31"/>
  <c r="L24" i="31"/>
  <c r="M24" i="31"/>
  <c r="N24" i="31"/>
  <c r="O24" i="31"/>
  <c r="P24" i="31"/>
  <c r="Q24" i="31"/>
  <c r="R24" i="31"/>
  <c r="S24" i="31"/>
  <c r="T24" i="31"/>
  <c r="U24" i="31"/>
  <c r="V24" i="31"/>
  <c r="X24" i="31"/>
  <c r="K17" i="27"/>
  <c r="L17" i="27" s="1"/>
  <c r="M17" i="27" s="1"/>
  <c r="N17" i="27" s="1"/>
  <c r="O17" i="27" s="1"/>
  <c r="P17" i="27" s="1"/>
  <c r="Q17" i="27" s="1"/>
  <c r="R17" i="27" s="1"/>
  <c r="S17" i="27" s="1"/>
  <c r="T17" i="27" s="1"/>
  <c r="U17" i="27" s="1"/>
  <c r="V17" i="27" s="1"/>
  <c r="W17" i="27" s="1"/>
  <c r="X17" i="27" s="1"/>
  <c r="Y17" i="27" s="1"/>
  <c r="Z17" i="27" s="1"/>
  <c r="AA17" i="27" s="1"/>
  <c r="AB17" i="27" s="1"/>
  <c r="AC17" i="27" s="1"/>
  <c r="AD17" i="27" s="1"/>
  <c r="AE17" i="27" s="1"/>
  <c r="AF17" i="27" s="1"/>
  <c r="AG17" i="27" s="1"/>
  <c r="AH17" i="27" s="1"/>
  <c r="AI17" i="27" s="1"/>
  <c r="AJ17" i="27" s="1"/>
  <c r="AK17" i="27" s="1"/>
  <c r="AL17" i="27" s="1"/>
  <c r="AM17" i="27" s="1"/>
  <c r="AN17" i="27" s="1"/>
  <c r="J20" i="25"/>
  <c r="J18" i="25"/>
  <c r="D79" i="26"/>
  <c r="D80" i="26"/>
  <c r="D81" i="26"/>
  <c r="D82" i="26"/>
  <c r="D83" i="26"/>
  <c r="D84" i="26"/>
  <c r="D85" i="26"/>
  <c r="D86" i="26"/>
  <c r="D87" i="26"/>
  <c r="D88" i="26"/>
  <c r="D89" i="26"/>
  <c r="D90" i="26"/>
  <c r="D91" i="26"/>
  <c r="D92" i="26"/>
  <c r="D93" i="26"/>
  <c r="D94" i="26"/>
  <c r="D95" i="26"/>
  <c r="D96" i="26"/>
  <c r="D97" i="26"/>
  <c r="D98" i="26"/>
  <c r="D99" i="26"/>
  <c r="D100" i="26"/>
  <c r="D101" i="26"/>
  <c r="D102" i="26"/>
  <c r="D103" i="26"/>
  <c r="D104" i="26"/>
  <c r="D105" i="26"/>
  <c r="D106" i="26"/>
  <c r="D107" i="26"/>
  <c r="D108" i="26"/>
  <c r="D109" i="26"/>
  <c r="D110" i="26"/>
  <c r="D111" i="26"/>
  <c r="D112" i="26"/>
  <c r="D113" i="26"/>
  <c r="D114" i="26"/>
  <c r="D115" i="26"/>
  <c r="D116" i="26"/>
  <c r="D117" i="26"/>
  <c r="D118" i="26"/>
  <c r="D119" i="26"/>
  <c r="D120" i="26"/>
  <c r="D121" i="26"/>
  <c r="D23" i="26"/>
  <c r="D24" i="26"/>
  <c r="D25" i="26"/>
  <c r="D26" i="26"/>
  <c r="D27" i="26"/>
  <c r="D28" i="26"/>
  <c r="D29" i="26"/>
  <c r="D30" i="26"/>
  <c r="D31" i="26"/>
  <c r="D32" i="26"/>
  <c r="D33" i="26"/>
  <c r="D34" i="26"/>
  <c r="D35" i="26"/>
  <c r="D36" i="26"/>
  <c r="D37" i="26"/>
  <c r="D38" i="26"/>
  <c r="D39" i="26"/>
  <c r="D40" i="26"/>
  <c r="D41" i="26"/>
  <c r="D42" i="26"/>
  <c r="D43" i="26"/>
  <c r="D44" i="26"/>
  <c r="D45" i="26"/>
  <c r="D46" i="26"/>
  <c r="D47" i="26"/>
  <c r="D48" i="26"/>
  <c r="D49" i="26"/>
  <c r="D50" i="26"/>
  <c r="D51" i="26"/>
  <c r="D52" i="26"/>
  <c r="D53" i="26"/>
  <c r="D54" i="26"/>
  <c r="D55" i="26"/>
  <c r="D56" i="26"/>
  <c r="D57" i="26"/>
  <c r="D58" i="26"/>
  <c r="D59" i="26"/>
  <c r="D60" i="26"/>
  <c r="D61" i="26"/>
  <c r="D62" i="26"/>
  <c r="D63" i="26"/>
  <c r="D64" i="26"/>
  <c r="D81" i="16"/>
  <c r="D82" i="16"/>
  <c r="D83" i="16"/>
  <c r="D84" i="16"/>
  <c r="D85" i="16"/>
  <c r="D86" i="16"/>
  <c r="D87" i="16"/>
  <c r="D88" i="16"/>
  <c r="D89" i="16"/>
  <c r="D90" i="16"/>
  <c r="D91" i="16"/>
  <c r="D92" i="16"/>
  <c r="D93" i="16"/>
  <c r="D94" i="16"/>
  <c r="D95" i="16"/>
  <c r="D96" i="16"/>
  <c r="D97" i="16"/>
  <c r="D98" i="16"/>
  <c r="D99" i="16"/>
  <c r="D100" i="16"/>
  <c r="D101" i="16"/>
  <c r="D102" i="16"/>
  <c r="D103" i="16"/>
  <c r="D104" i="16"/>
  <c r="D105" i="16"/>
  <c r="D106" i="16"/>
  <c r="D107" i="16"/>
  <c r="D108" i="16"/>
  <c r="D109" i="16"/>
  <c r="D110" i="16"/>
  <c r="D111" i="16"/>
  <c r="D112" i="16"/>
  <c r="D113" i="16"/>
  <c r="D114" i="16"/>
  <c r="D115" i="16"/>
  <c r="D116" i="16"/>
  <c r="D117" i="16"/>
  <c r="D118" i="16"/>
  <c r="D119" i="16"/>
  <c r="D120" i="16"/>
  <c r="D121" i="16"/>
  <c r="D24" i="16"/>
  <c r="D25" i="16"/>
  <c r="D26" i="16"/>
  <c r="D27" i="16"/>
  <c r="D28" i="16"/>
  <c r="D29" i="16"/>
  <c r="D30" i="16"/>
  <c r="D31" i="16"/>
  <c r="D32" i="16"/>
  <c r="D33" i="16"/>
  <c r="D34" i="16"/>
  <c r="D35" i="16"/>
  <c r="D36" i="16"/>
  <c r="D37" i="16"/>
  <c r="D38" i="16"/>
  <c r="D39" i="16"/>
  <c r="D40" i="16"/>
  <c r="D41" i="16"/>
  <c r="D42" i="16"/>
  <c r="D43" i="16"/>
  <c r="D44" i="16"/>
  <c r="D45" i="16"/>
  <c r="D46" i="16"/>
  <c r="D47" i="16"/>
  <c r="D48" i="16"/>
  <c r="D49" i="16"/>
  <c r="D50" i="16"/>
  <c r="D51" i="16"/>
  <c r="D52" i="16"/>
  <c r="D53" i="16"/>
  <c r="D54" i="16"/>
  <c r="D55" i="16"/>
  <c r="D56" i="16"/>
  <c r="D57" i="16"/>
  <c r="D58" i="16"/>
  <c r="D59" i="16"/>
  <c r="D60" i="16"/>
  <c r="D61" i="16"/>
  <c r="D62" i="16"/>
  <c r="D63" i="16"/>
  <c r="D64" i="16"/>
  <c r="D208" i="24"/>
  <c r="D209" i="24"/>
  <c r="D210" i="24"/>
  <c r="D211" i="24"/>
  <c r="D212" i="24"/>
  <c r="D213" i="24"/>
  <c r="D214" i="24"/>
  <c r="D215" i="24"/>
  <c r="D216" i="24"/>
  <c r="D217" i="24"/>
  <c r="D218" i="24"/>
  <c r="D219" i="24"/>
  <c r="D220" i="24"/>
  <c r="D221" i="24"/>
  <c r="D222" i="24"/>
  <c r="D223" i="24"/>
  <c r="D224" i="24"/>
  <c r="D225" i="24"/>
  <c r="D226" i="24"/>
  <c r="D227" i="24"/>
  <c r="D228" i="24"/>
  <c r="D229" i="24"/>
  <c r="D230" i="24"/>
  <c r="D231" i="24"/>
  <c r="D232" i="24"/>
  <c r="D233" i="24"/>
  <c r="D234" i="24"/>
  <c r="D235" i="24"/>
  <c r="D236" i="24"/>
  <c r="D237" i="24"/>
  <c r="D238" i="24"/>
  <c r="D239" i="24"/>
  <c r="D240" i="24"/>
  <c r="D241" i="24"/>
  <c r="D242" i="24"/>
  <c r="D243" i="24"/>
  <c r="D244" i="24"/>
  <c r="D245" i="24"/>
  <c r="D246" i="24"/>
  <c r="D247" i="24"/>
  <c r="D248" i="24"/>
  <c r="D149" i="24"/>
  <c r="D150" i="24"/>
  <c r="D151" i="24"/>
  <c r="D152" i="24"/>
  <c r="D153" i="24"/>
  <c r="D154" i="24"/>
  <c r="D155" i="24"/>
  <c r="D156" i="24"/>
  <c r="D157" i="24"/>
  <c r="D158" i="24"/>
  <c r="D159" i="24"/>
  <c r="D160" i="24"/>
  <c r="D161" i="24"/>
  <c r="D162" i="24"/>
  <c r="D163" i="24"/>
  <c r="D164" i="24"/>
  <c r="D165" i="24"/>
  <c r="D166" i="24"/>
  <c r="D167" i="24"/>
  <c r="D168" i="24"/>
  <c r="D169" i="24"/>
  <c r="D170" i="24"/>
  <c r="D171" i="24"/>
  <c r="D172" i="24"/>
  <c r="D173" i="24"/>
  <c r="D174" i="24"/>
  <c r="D175" i="24"/>
  <c r="D176" i="24"/>
  <c r="D177" i="24"/>
  <c r="D178" i="24"/>
  <c r="D179" i="24"/>
  <c r="D180" i="24"/>
  <c r="D181" i="24"/>
  <c r="D182" i="24"/>
  <c r="D183" i="24"/>
  <c r="D184" i="24"/>
  <c r="D185" i="24"/>
  <c r="D186" i="24"/>
  <c r="D187" i="24"/>
  <c r="D188" i="24"/>
  <c r="D189" i="24"/>
  <c r="D190" i="24"/>
  <c r="D81" i="24"/>
  <c r="D82" i="24"/>
  <c r="D83" i="24"/>
  <c r="D84" i="24"/>
  <c r="D85" i="24"/>
  <c r="D86" i="24"/>
  <c r="D87" i="24"/>
  <c r="D88" i="24"/>
  <c r="D89" i="24"/>
  <c r="D90" i="24"/>
  <c r="D91" i="24"/>
  <c r="D92" i="24"/>
  <c r="D93" i="24"/>
  <c r="D94" i="24"/>
  <c r="D95" i="24"/>
  <c r="D96" i="24"/>
  <c r="D97" i="24"/>
  <c r="D98" i="24"/>
  <c r="D99" i="24"/>
  <c r="D100" i="24"/>
  <c r="D101" i="24"/>
  <c r="D102" i="24"/>
  <c r="D103" i="24"/>
  <c r="D104" i="24"/>
  <c r="D105" i="24"/>
  <c r="D106" i="24"/>
  <c r="D107" i="24"/>
  <c r="D108" i="24"/>
  <c r="D109" i="24"/>
  <c r="D110" i="24"/>
  <c r="D111" i="24"/>
  <c r="D112" i="24"/>
  <c r="D113" i="24"/>
  <c r="D114" i="24"/>
  <c r="D115" i="24"/>
  <c r="D116" i="24"/>
  <c r="D117" i="24"/>
  <c r="D118" i="24"/>
  <c r="D119" i="24"/>
  <c r="D120" i="24"/>
  <c r="D121" i="24"/>
  <c r="D24" i="24"/>
  <c r="D25" i="24"/>
  <c r="D26" i="24"/>
  <c r="D27" i="24"/>
  <c r="D28" i="24"/>
  <c r="D29" i="24"/>
  <c r="D30" i="24"/>
  <c r="D31" i="24"/>
  <c r="D32" i="24"/>
  <c r="D33" i="24"/>
  <c r="D34" i="24"/>
  <c r="D35" i="24"/>
  <c r="D36" i="24"/>
  <c r="D37" i="24"/>
  <c r="D38" i="24"/>
  <c r="D39" i="24"/>
  <c r="D40" i="24"/>
  <c r="D41" i="24"/>
  <c r="D42" i="24"/>
  <c r="D43" i="24"/>
  <c r="D44" i="24"/>
  <c r="D45" i="24"/>
  <c r="D46" i="24"/>
  <c r="D47" i="24"/>
  <c r="D48" i="24"/>
  <c r="D49" i="24"/>
  <c r="D50" i="24"/>
  <c r="D51" i="24"/>
  <c r="D52" i="24"/>
  <c r="D53" i="24"/>
  <c r="D54" i="24"/>
  <c r="D55" i="24"/>
  <c r="D56" i="24"/>
  <c r="D57" i="24"/>
  <c r="D58" i="24"/>
  <c r="D59" i="24"/>
  <c r="D60" i="24"/>
  <c r="D61" i="24"/>
  <c r="D62" i="24"/>
  <c r="D63" i="24"/>
  <c r="D64" i="24"/>
  <c r="D75" i="26"/>
  <c r="D76" i="26"/>
  <c r="D77" i="26"/>
  <c r="D78" i="26"/>
  <c r="D73" i="26"/>
  <c r="D74" i="26"/>
  <c r="D72" i="26"/>
  <c r="J14" i="26"/>
  <c r="K14" i="26" s="1"/>
  <c r="L14" i="26" s="1"/>
  <c r="M14" i="26" s="1"/>
  <c r="N14" i="26" s="1"/>
  <c r="O14" i="26" s="1"/>
  <c r="P14" i="26" s="1"/>
  <c r="Q14" i="26" s="1"/>
  <c r="R14" i="26" s="1"/>
  <c r="S14" i="26" s="1"/>
  <c r="T14" i="26" s="1"/>
  <c r="U14" i="26" s="1"/>
  <c r="V14" i="26" s="1"/>
  <c r="W14" i="26" s="1"/>
  <c r="X14" i="26" s="1"/>
  <c r="Y14" i="26" s="1"/>
  <c r="Z14" i="26" s="1"/>
  <c r="AA14" i="26" s="1"/>
  <c r="AB14" i="26" s="1"/>
  <c r="AC14" i="26" s="1"/>
  <c r="AD14" i="26" s="1"/>
  <c r="AE14" i="26" s="1"/>
  <c r="AF14" i="26" s="1"/>
  <c r="AG14" i="26" s="1"/>
  <c r="AH14" i="26" s="1"/>
  <c r="AI14" i="26" s="1"/>
  <c r="AJ14" i="26" s="1"/>
  <c r="AK14" i="26" s="1"/>
  <c r="AL14" i="26" s="1"/>
  <c r="AM14" i="26" s="1"/>
  <c r="D16" i="26"/>
  <c r="D17" i="26"/>
  <c r="D18" i="26"/>
  <c r="D19" i="26"/>
  <c r="D20" i="26"/>
  <c r="D21" i="26"/>
  <c r="D22" i="26"/>
  <c r="D15" i="26"/>
  <c r="J128" i="26"/>
  <c r="K128" i="26" s="1"/>
  <c r="L128" i="26" s="1"/>
  <c r="M128" i="26" s="1"/>
  <c r="N128" i="26" s="1"/>
  <c r="O128" i="26" s="1"/>
  <c r="P128" i="26" s="1"/>
  <c r="Q128" i="26" s="1"/>
  <c r="R128" i="26" s="1"/>
  <c r="S128" i="26" s="1"/>
  <c r="T128" i="26" s="1"/>
  <c r="U128" i="26" s="1"/>
  <c r="V128" i="26" s="1"/>
  <c r="W128" i="26" s="1"/>
  <c r="X128" i="26" s="1"/>
  <c r="Y128" i="26" s="1"/>
  <c r="Z128" i="26" s="1"/>
  <c r="AA128" i="26" s="1"/>
  <c r="AB128" i="26" s="1"/>
  <c r="AC128" i="26" s="1"/>
  <c r="AD128" i="26" s="1"/>
  <c r="AE128" i="26" s="1"/>
  <c r="AF128" i="26" s="1"/>
  <c r="AG128" i="26" s="1"/>
  <c r="AH128" i="26" s="1"/>
  <c r="AI128" i="26" s="1"/>
  <c r="AJ128" i="26" s="1"/>
  <c r="AK128" i="26" s="1"/>
  <c r="AL128" i="26" s="1"/>
  <c r="AM128" i="26" s="1"/>
  <c r="J71" i="26"/>
  <c r="K71" i="26" s="1"/>
  <c r="L71" i="26" s="1"/>
  <c r="M71" i="26" s="1"/>
  <c r="N71" i="26" s="1"/>
  <c r="O71" i="26" s="1"/>
  <c r="P71" i="26" s="1"/>
  <c r="Q71" i="26" s="1"/>
  <c r="R71" i="26" s="1"/>
  <c r="S71" i="26" s="1"/>
  <c r="T71" i="26" s="1"/>
  <c r="U71" i="26" s="1"/>
  <c r="V71" i="26" s="1"/>
  <c r="W71" i="26" s="1"/>
  <c r="X71" i="26" s="1"/>
  <c r="Y71" i="26" s="1"/>
  <c r="Z71" i="26" s="1"/>
  <c r="AA71" i="26" s="1"/>
  <c r="AB71" i="26" s="1"/>
  <c r="AC71" i="26" s="1"/>
  <c r="AD71" i="26" s="1"/>
  <c r="AE71" i="26" s="1"/>
  <c r="AF71" i="26" s="1"/>
  <c r="AG71" i="26" s="1"/>
  <c r="AH71" i="26" s="1"/>
  <c r="AI71" i="26" s="1"/>
  <c r="AJ71" i="26" s="1"/>
  <c r="AK71" i="26" s="1"/>
  <c r="AL71" i="26" s="1"/>
  <c r="AM71" i="26" s="1"/>
  <c r="D73" i="16"/>
  <c r="D74" i="16"/>
  <c r="D75" i="16"/>
  <c r="D76" i="16"/>
  <c r="D77" i="16"/>
  <c r="D78" i="16"/>
  <c r="D79" i="16"/>
  <c r="D80" i="16"/>
  <c r="D72" i="16"/>
  <c r="D16" i="16"/>
  <c r="D17" i="16"/>
  <c r="D18" i="16"/>
  <c r="D19" i="16"/>
  <c r="D20" i="16"/>
  <c r="D21" i="16"/>
  <c r="D22" i="16"/>
  <c r="D23" i="16"/>
  <c r="D15" i="16"/>
  <c r="D203" i="24"/>
  <c r="D204" i="24"/>
  <c r="D205" i="24"/>
  <c r="D206" i="24"/>
  <c r="D207" i="24"/>
  <c r="D200" i="24"/>
  <c r="D201" i="24"/>
  <c r="D202" i="24"/>
  <c r="D199" i="24"/>
  <c r="F191" i="24"/>
  <c r="D145" i="24"/>
  <c r="E191" i="24"/>
  <c r="D142" i="24"/>
  <c r="D143" i="24"/>
  <c r="D144" i="24"/>
  <c r="D146" i="24"/>
  <c r="D147" i="24"/>
  <c r="D148" i="24"/>
  <c r="D141" i="24"/>
  <c r="E130" i="26" l="1"/>
  <c r="M15" i="29"/>
  <c r="M19" i="29" s="1"/>
  <c r="L40" i="29"/>
  <c r="M32" i="25"/>
  <c r="L32" i="25"/>
  <c r="AM32" i="25"/>
  <c r="AI32" i="25"/>
  <c r="AE32" i="25"/>
  <c r="AA32" i="25"/>
  <c r="W32" i="25"/>
  <c r="S32" i="25"/>
  <c r="O32" i="25"/>
  <c r="H32" i="25"/>
  <c r="H66" i="32" s="1"/>
  <c r="AL32" i="25"/>
  <c r="AH32" i="25"/>
  <c r="AD32" i="25"/>
  <c r="Z32" i="25"/>
  <c r="V32" i="25"/>
  <c r="R32" i="25"/>
  <c r="N32" i="25"/>
  <c r="P32" i="25"/>
  <c r="X32" i="25"/>
  <c r="AF32" i="25"/>
  <c r="U32" i="25"/>
  <c r="AC32" i="25"/>
  <c r="AG32" i="25"/>
  <c r="T32" i="25"/>
  <c r="AB32" i="25"/>
  <c r="AJ32" i="25"/>
  <c r="Q32" i="25"/>
  <c r="Y32" i="25"/>
  <c r="AK32" i="25"/>
  <c r="F32" i="25"/>
  <c r="G32" i="25"/>
  <c r="E32" i="25"/>
  <c r="D65" i="26"/>
  <c r="D122" i="26"/>
  <c r="D122" i="16"/>
  <c r="I34" i="32"/>
  <c r="H34" i="32" s="1"/>
  <c r="G34" i="32" s="1"/>
  <c r="F34" i="32" s="1"/>
  <c r="E34" i="32" s="1"/>
  <c r="I14" i="32"/>
  <c r="H14" i="32" s="1"/>
  <c r="G14" i="32" s="1"/>
  <c r="F14" i="32" s="1"/>
  <c r="E14" i="32" s="1"/>
  <c r="J32" i="29"/>
  <c r="I32" i="29" s="1"/>
  <c r="H32" i="29" s="1"/>
  <c r="G32" i="29" s="1"/>
  <c r="F32" i="29" s="1"/>
  <c r="J15" i="29"/>
  <c r="I15" i="29" s="1"/>
  <c r="H15" i="29" s="1"/>
  <c r="G15" i="29" s="1"/>
  <c r="F15" i="29" s="1"/>
  <c r="J17" i="27"/>
  <c r="I17" i="27" s="1"/>
  <c r="H17" i="27" s="1"/>
  <c r="G17" i="27" s="1"/>
  <c r="F17" i="27" s="1"/>
  <c r="I128" i="26"/>
  <c r="H128" i="26" s="1"/>
  <c r="G128" i="26" s="1"/>
  <c r="F128" i="26" s="1"/>
  <c r="E128" i="26" s="1"/>
  <c r="I14" i="26"/>
  <c r="H14" i="26" s="1"/>
  <c r="G14" i="26" s="1"/>
  <c r="F14" i="26" s="1"/>
  <c r="E14" i="26" s="1"/>
  <c r="I71" i="26"/>
  <c r="H71" i="26" s="1"/>
  <c r="G71" i="26" s="1"/>
  <c r="F71" i="26" s="1"/>
  <c r="E71" i="26" s="1"/>
  <c r="I256" i="24"/>
  <c r="H256" i="24" s="1"/>
  <c r="G256" i="24" s="1"/>
  <c r="F256" i="24" s="1"/>
  <c r="E256" i="24" s="1"/>
  <c r="N15" i="29" l="1"/>
  <c r="N19" i="29" s="1"/>
  <c r="M40" i="29"/>
  <c r="G53" i="32"/>
  <c r="G66" i="32"/>
  <c r="F66" i="32"/>
  <c r="F53" i="32"/>
  <c r="E66" i="32"/>
  <c r="E53" i="32"/>
  <c r="E192" i="24"/>
  <c r="F192" i="24"/>
  <c r="E122" i="24"/>
  <c r="D73" i="24"/>
  <c r="D74" i="24"/>
  <c r="D75" i="24"/>
  <c r="D76" i="24"/>
  <c r="D77" i="24"/>
  <c r="D78" i="24"/>
  <c r="D79" i="24"/>
  <c r="D80" i="24"/>
  <c r="D72" i="24"/>
  <c r="D15" i="24"/>
  <c r="F65" i="24"/>
  <c r="H65" i="24"/>
  <c r="I65" i="24"/>
  <c r="J65" i="24"/>
  <c r="K65" i="24"/>
  <c r="L65" i="24"/>
  <c r="M65" i="24"/>
  <c r="N65" i="24"/>
  <c r="O65" i="24"/>
  <c r="P65" i="24"/>
  <c r="Q65" i="24"/>
  <c r="R65" i="24"/>
  <c r="S65" i="24"/>
  <c r="T65" i="24"/>
  <c r="U65" i="24"/>
  <c r="V65" i="24"/>
  <c r="W65" i="24"/>
  <c r="X65" i="24"/>
  <c r="Y65" i="24"/>
  <c r="Z65" i="24"/>
  <c r="AA65" i="24"/>
  <c r="AB65" i="24"/>
  <c r="AC65" i="24"/>
  <c r="AD65" i="24"/>
  <c r="AE65" i="24"/>
  <c r="AF65" i="24"/>
  <c r="AG65" i="24"/>
  <c r="AH65" i="24"/>
  <c r="AI65" i="24"/>
  <c r="AJ65" i="24"/>
  <c r="AK65" i="24"/>
  <c r="AL65" i="24"/>
  <c r="AM65" i="24"/>
  <c r="E65" i="24"/>
  <c r="D17" i="24"/>
  <c r="D18" i="24"/>
  <c r="D19" i="24"/>
  <c r="D20" i="24"/>
  <c r="D21" i="24"/>
  <c r="D22" i="24"/>
  <c r="D23" i="24"/>
  <c r="D16" i="24"/>
  <c r="G36" i="29"/>
  <c r="G40" i="29" s="1"/>
  <c r="F36" i="29"/>
  <c r="D22" i="27"/>
  <c r="D24" i="27"/>
  <c r="I66" i="32"/>
  <c r="J66" i="32"/>
  <c r="K66" i="32"/>
  <c r="L66" i="32"/>
  <c r="M66" i="32"/>
  <c r="N66" i="32"/>
  <c r="O66" i="32"/>
  <c r="P66" i="32"/>
  <c r="Q66" i="32"/>
  <c r="R66" i="32"/>
  <c r="S66" i="32"/>
  <c r="T66" i="32"/>
  <c r="U66" i="32"/>
  <c r="V66" i="32"/>
  <c r="W66" i="32"/>
  <c r="X66" i="32"/>
  <c r="Y66" i="32"/>
  <c r="Z66" i="32"/>
  <c r="AA66" i="32"/>
  <c r="AB66" i="32"/>
  <c r="AC66" i="32"/>
  <c r="AD66" i="32"/>
  <c r="AE66" i="32"/>
  <c r="AF66" i="32"/>
  <c r="AG66" i="32"/>
  <c r="AH66" i="32"/>
  <c r="AI66" i="32"/>
  <c r="AJ66" i="32"/>
  <c r="AK66" i="32"/>
  <c r="AL66" i="32"/>
  <c r="AM66" i="32"/>
  <c r="H53" i="32"/>
  <c r="I53" i="32"/>
  <c r="J53" i="32"/>
  <c r="K53" i="32"/>
  <c r="L53" i="32"/>
  <c r="M53" i="32"/>
  <c r="N53" i="32"/>
  <c r="O53" i="32"/>
  <c r="P53" i="32"/>
  <c r="Q53" i="32"/>
  <c r="R53" i="32"/>
  <c r="S53" i="32"/>
  <c r="T53" i="32"/>
  <c r="U53" i="32"/>
  <c r="V53" i="32"/>
  <c r="W53" i="32"/>
  <c r="X53" i="32"/>
  <c r="Y53" i="32"/>
  <c r="Z53" i="32"/>
  <c r="AA53" i="32"/>
  <c r="AB53" i="32"/>
  <c r="AC53" i="32"/>
  <c r="AD53" i="32"/>
  <c r="AE53" i="32"/>
  <c r="AF53" i="32"/>
  <c r="AG53" i="32"/>
  <c r="AH53" i="32"/>
  <c r="AI53" i="32"/>
  <c r="AJ53" i="32"/>
  <c r="AK53" i="32"/>
  <c r="AL53" i="32"/>
  <c r="AM53" i="32"/>
  <c r="AJ25" i="32"/>
  <c r="AJ26" i="32" s="1"/>
  <c r="AK25" i="32"/>
  <c r="AK26" i="32" s="1"/>
  <c r="AL25" i="32"/>
  <c r="AL26" i="32" s="1"/>
  <c r="AM25" i="32"/>
  <c r="AM26" i="32" s="1"/>
  <c r="O15" i="29" l="1"/>
  <c r="O19" i="29" s="1"/>
  <c r="N40" i="29"/>
  <c r="D65" i="32"/>
  <c r="D66" i="32"/>
  <c r="D65" i="24"/>
  <c r="E129" i="24"/>
  <c r="E130" i="24" s="1"/>
  <c r="P15" i="29" l="1"/>
  <c r="P19" i="29" s="1"/>
  <c r="O40" i="29"/>
  <c r="J129" i="26"/>
  <c r="Q15" i="29" l="1"/>
  <c r="Q19" i="29" s="1"/>
  <c r="P40" i="29"/>
  <c r="E249" i="24"/>
  <c r="I198" i="24"/>
  <c r="H198" i="24" s="1"/>
  <c r="G198" i="24" s="1"/>
  <c r="F198" i="24" s="1"/>
  <c r="E198" i="24" s="1"/>
  <c r="AM249" i="24"/>
  <c r="AL249" i="24"/>
  <c r="AK249" i="24"/>
  <c r="AJ249" i="24"/>
  <c r="AI249" i="24"/>
  <c r="AH249" i="24"/>
  <c r="AG249" i="24"/>
  <c r="AF249" i="24"/>
  <c r="AE249" i="24"/>
  <c r="AD249" i="24"/>
  <c r="AC249" i="24"/>
  <c r="AB249" i="24"/>
  <c r="AA249" i="24"/>
  <c r="Z249" i="24"/>
  <c r="Y249" i="24"/>
  <c r="X249" i="24"/>
  <c r="W249" i="24"/>
  <c r="V249" i="24"/>
  <c r="U249" i="24"/>
  <c r="T249" i="24"/>
  <c r="S249" i="24"/>
  <c r="R249" i="24"/>
  <c r="Q249" i="24"/>
  <c r="P249" i="24"/>
  <c r="O249" i="24"/>
  <c r="N249" i="24"/>
  <c r="M249" i="24"/>
  <c r="L249" i="24"/>
  <c r="K249" i="24"/>
  <c r="J249" i="24"/>
  <c r="I249" i="24"/>
  <c r="H249" i="24"/>
  <c r="G249" i="24"/>
  <c r="F249" i="24"/>
  <c r="K128" i="24"/>
  <c r="L128" i="24" s="1"/>
  <c r="M128" i="24" s="1"/>
  <c r="N128" i="24" s="1"/>
  <c r="O128" i="24" s="1"/>
  <c r="P128" i="24" s="1"/>
  <c r="Q128" i="24" s="1"/>
  <c r="R128" i="24" s="1"/>
  <c r="S128" i="24" s="1"/>
  <c r="T128" i="24" s="1"/>
  <c r="U128" i="24" s="1"/>
  <c r="V128" i="24" s="1"/>
  <c r="W128" i="24" s="1"/>
  <c r="X128" i="24" s="1"/>
  <c r="Y128" i="24" s="1"/>
  <c r="Z128" i="24" s="1"/>
  <c r="AA128" i="24" s="1"/>
  <c r="AB128" i="24" s="1"/>
  <c r="AC128" i="24" s="1"/>
  <c r="AD128" i="24" s="1"/>
  <c r="AE128" i="24" s="1"/>
  <c r="AF128" i="24" s="1"/>
  <c r="AG128" i="24" s="1"/>
  <c r="AH128" i="24" s="1"/>
  <c r="AI128" i="24" s="1"/>
  <c r="AJ128" i="24" s="1"/>
  <c r="AK128" i="24" s="1"/>
  <c r="AL128" i="24" s="1"/>
  <c r="AM128" i="24" s="1"/>
  <c r="AM122" i="24"/>
  <c r="AL122" i="24"/>
  <c r="AK122" i="24"/>
  <c r="AJ122" i="24"/>
  <c r="AI122" i="24"/>
  <c r="AH122" i="24"/>
  <c r="AG122" i="24"/>
  <c r="AF122" i="24"/>
  <c r="AE122" i="24"/>
  <c r="AD122" i="24"/>
  <c r="AC122" i="24"/>
  <c r="AB122" i="24"/>
  <c r="AA122" i="24"/>
  <c r="Z122" i="24"/>
  <c r="Y122" i="24"/>
  <c r="X122" i="24"/>
  <c r="W122" i="24"/>
  <c r="V122" i="24"/>
  <c r="U122" i="24"/>
  <c r="T122" i="24"/>
  <c r="S122" i="24"/>
  <c r="R122" i="24"/>
  <c r="Q122" i="24"/>
  <c r="P122" i="24"/>
  <c r="O122" i="24"/>
  <c r="N122" i="24"/>
  <c r="M122" i="24"/>
  <c r="L122" i="24"/>
  <c r="K122" i="24"/>
  <c r="J122" i="24"/>
  <c r="I122" i="24"/>
  <c r="H122" i="24"/>
  <c r="G122" i="24"/>
  <c r="F122" i="24"/>
  <c r="J19" i="25"/>
  <c r="I18" i="25"/>
  <c r="H18" i="25" s="1"/>
  <c r="G18" i="25" s="1"/>
  <c r="F18" i="25" s="1"/>
  <c r="E18" i="25" s="1"/>
  <c r="D16" i="25"/>
  <c r="R15" i="29" l="1"/>
  <c r="R19" i="29" s="1"/>
  <c r="Q40" i="29"/>
  <c r="O250" i="24"/>
  <c r="W250" i="24"/>
  <c r="AM250" i="24"/>
  <c r="H250" i="24"/>
  <c r="L250" i="24"/>
  <c r="P250" i="24"/>
  <c r="T250" i="24"/>
  <c r="X250" i="24"/>
  <c r="AB250" i="24"/>
  <c r="AF250" i="24"/>
  <c r="AJ250" i="24"/>
  <c r="G250" i="24"/>
  <c r="K250" i="24"/>
  <c r="AA250" i="24"/>
  <c r="AI250" i="24"/>
  <c r="I250" i="24"/>
  <c r="M250" i="24"/>
  <c r="Q250" i="24"/>
  <c r="U250" i="24"/>
  <c r="Y250" i="24"/>
  <c r="AC250" i="24"/>
  <c r="AG250" i="24"/>
  <c r="AK250" i="24"/>
  <c r="E250" i="24"/>
  <c r="E258" i="24" s="1"/>
  <c r="E257" i="24"/>
  <c r="S250" i="24"/>
  <c r="AE250" i="24"/>
  <c r="F250" i="24"/>
  <c r="F258" i="24" s="1"/>
  <c r="F257" i="24"/>
  <c r="J250" i="24"/>
  <c r="N250" i="24"/>
  <c r="R250" i="24"/>
  <c r="V250" i="24"/>
  <c r="Z250" i="24"/>
  <c r="AD250" i="24"/>
  <c r="AH250" i="24"/>
  <c r="AL250" i="24"/>
  <c r="D16" i="31"/>
  <c r="E16" i="31" s="1"/>
  <c r="F16" i="31" s="1"/>
  <c r="G16" i="31" s="1"/>
  <c r="H16" i="31" s="1"/>
  <c r="I16" i="31" s="1"/>
  <c r="J16" i="31" s="1"/>
  <c r="K16" i="31" s="1"/>
  <c r="L16" i="31" s="1"/>
  <c r="M16" i="31" s="1"/>
  <c r="N16" i="31" s="1"/>
  <c r="O16" i="31" s="1"/>
  <c r="P16" i="31" s="1"/>
  <c r="Q16" i="31" s="1"/>
  <c r="R16" i="31" s="1"/>
  <c r="S16" i="31" s="1"/>
  <c r="T16" i="31" s="1"/>
  <c r="U16" i="31" s="1"/>
  <c r="V16" i="31" s="1"/>
  <c r="W16" i="31" s="1"/>
  <c r="X16" i="31" s="1"/>
  <c r="D249" i="24"/>
  <c r="D122" i="24"/>
  <c r="K7" i="27"/>
  <c r="K7" i="29"/>
  <c r="K198" i="24"/>
  <c r="L198" i="24" s="1"/>
  <c r="M198" i="24" s="1"/>
  <c r="N198" i="24" s="1"/>
  <c r="O198" i="24" s="1"/>
  <c r="P198" i="24" s="1"/>
  <c r="Q198" i="24" s="1"/>
  <c r="R198" i="24" s="1"/>
  <c r="S198" i="24" s="1"/>
  <c r="T198" i="24" s="1"/>
  <c r="U198" i="24" s="1"/>
  <c r="V198" i="24" s="1"/>
  <c r="W198" i="24" s="1"/>
  <c r="X198" i="24" s="1"/>
  <c r="Y198" i="24" s="1"/>
  <c r="Z198" i="24" s="1"/>
  <c r="AA198" i="24" s="1"/>
  <c r="AB198" i="24" s="1"/>
  <c r="AC198" i="24" s="1"/>
  <c r="AD198" i="24" s="1"/>
  <c r="AE198" i="24" s="1"/>
  <c r="AF198" i="24" s="1"/>
  <c r="AG198" i="24" s="1"/>
  <c r="AH198" i="24" s="1"/>
  <c r="AI198" i="24" s="1"/>
  <c r="AJ198" i="24" s="1"/>
  <c r="AK198" i="24" s="1"/>
  <c r="AL198" i="24" s="1"/>
  <c r="AM198" i="24" s="1"/>
  <c r="I128" i="24"/>
  <c r="H128" i="24" s="1"/>
  <c r="G128" i="24" s="1"/>
  <c r="F128" i="24" s="1"/>
  <c r="E128" i="24" s="1"/>
  <c r="I71" i="24"/>
  <c r="H71" i="24" s="1"/>
  <c r="G71" i="24" s="1"/>
  <c r="F71" i="24" s="1"/>
  <c r="E71" i="24" s="1"/>
  <c r="K71" i="24"/>
  <c r="L71" i="24" s="1"/>
  <c r="M71" i="24" s="1"/>
  <c r="N71" i="24" s="1"/>
  <c r="O71" i="24" s="1"/>
  <c r="P71" i="24" s="1"/>
  <c r="Q71" i="24" s="1"/>
  <c r="R71" i="24" s="1"/>
  <c r="S71" i="24" s="1"/>
  <c r="T71" i="24" s="1"/>
  <c r="U71" i="24" s="1"/>
  <c r="V71" i="24" s="1"/>
  <c r="W71" i="24" s="1"/>
  <c r="X71" i="24" s="1"/>
  <c r="Y71" i="24" s="1"/>
  <c r="Z71" i="24" s="1"/>
  <c r="AA71" i="24" s="1"/>
  <c r="AB71" i="24" s="1"/>
  <c r="AC71" i="24" s="1"/>
  <c r="AD71" i="24" s="1"/>
  <c r="AE71" i="24" s="1"/>
  <c r="AF71" i="24" s="1"/>
  <c r="AG71" i="24" s="1"/>
  <c r="AH71" i="24" s="1"/>
  <c r="AI71" i="24" s="1"/>
  <c r="AJ71" i="24" s="1"/>
  <c r="AK71" i="24" s="1"/>
  <c r="AL71" i="24" s="1"/>
  <c r="AM71" i="24" s="1"/>
  <c r="K20" i="25"/>
  <c r="J7" i="16"/>
  <c r="J7" i="26"/>
  <c r="I20" i="25"/>
  <c r="H20" i="25" s="1"/>
  <c r="G20" i="25" s="1"/>
  <c r="F20" i="25" s="1"/>
  <c r="E20" i="25" s="1"/>
  <c r="I19" i="25"/>
  <c r="K18" i="25"/>
  <c r="L18" i="25" s="1"/>
  <c r="M18" i="25" s="1"/>
  <c r="N18" i="25" s="1"/>
  <c r="O18" i="25" s="1"/>
  <c r="P18" i="25" s="1"/>
  <c r="Q18" i="25" s="1"/>
  <c r="R18" i="25" s="1"/>
  <c r="S18" i="25" s="1"/>
  <c r="T18" i="25" s="1"/>
  <c r="U18" i="25" s="1"/>
  <c r="V18" i="25" s="1"/>
  <c r="W18" i="25" s="1"/>
  <c r="X18" i="25" s="1"/>
  <c r="Y18" i="25" s="1"/>
  <c r="Z18" i="25" s="1"/>
  <c r="AA18" i="25" s="1"/>
  <c r="AB18" i="25" s="1"/>
  <c r="AC18" i="25" s="1"/>
  <c r="AD18" i="25" s="1"/>
  <c r="AE18" i="25" s="1"/>
  <c r="AF18" i="25" s="1"/>
  <c r="AG18" i="25" s="1"/>
  <c r="AH18" i="25" s="1"/>
  <c r="AI18" i="25" s="1"/>
  <c r="AJ18" i="25" s="1"/>
  <c r="AK18" i="25" s="1"/>
  <c r="AL18" i="25" s="1"/>
  <c r="AM18" i="25" s="1"/>
  <c r="E25" i="32"/>
  <c r="E26" i="32" s="1"/>
  <c r="D250" i="24" l="1"/>
  <c r="S15" i="29"/>
  <c r="S19" i="29" s="1"/>
  <c r="R40" i="29"/>
  <c r="D52" i="32"/>
  <c r="D53" i="32"/>
  <c r="J7" i="27"/>
  <c r="J7" i="29"/>
  <c r="I7" i="26"/>
  <c r="I7" i="16"/>
  <c r="H19" i="25"/>
  <c r="L20" i="25"/>
  <c r="K19" i="25"/>
  <c r="T15" i="29" l="1"/>
  <c r="T19" i="29" s="1"/>
  <c r="S40" i="29"/>
  <c r="L7" i="27"/>
  <c r="L7" i="29"/>
  <c r="I7" i="29"/>
  <c r="I7" i="27"/>
  <c r="H7" i="16"/>
  <c r="H7" i="26"/>
  <c r="K7" i="16"/>
  <c r="K7" i="26"/>
  <c r="G19" i="25"/>
  <c r="M20" i="25"/>
  <c r="L19" i="25"/>
  <c r="U15" i="29" l="1"/>
  <c r="U19" i="29" s="1"/>
  <c r="T40" i="29"/>
  <c r="M7" i="29"/>
  <c r="M7" i="27"/>
  <c r="H7" i="27"/>
  <c r="H7" i="29"/>
  <c r="F19" i="25"/>
  <c r="G7" i="26"/>
  <c r="G7" i="16"/>
  <c r="L7" i="16"/>
  <c r="L7" i="26"/>
  <c r="N20" i="25"/>
  <c r="M19" i="25"/>
  <c r="F18" i="31"/>
  <c r="F28" i="31" s="1"/>
  <c r="V15" i="29" l="1"/>
  <c r="V19" i="29" s="1"/>
  <c r="U40" i="29"/>
  <c r="E19" i="25"/>
  <c r="E7" i="16" s="1"/>
  <c r="G7" i="27"/>
  <c r="G7" i="29"/>
  <c r="N7" i="27"/>
  <c r="N7" i="29"/>
  <c r="M7" i="16"/>
  <c r="M7" i="26"/>
  <c r="F7" i="26"/>
  <c r="F7" i="16"/>
  <c r="O20" i="25"/>
  <c r="N19" i="25"/>
  <c r="G18" i="31"/>
  <c r="G28" i="31" s="1"/>
  <c r="F30" i="31"/>
  <c r="W15" i="29" l="1"/>
  <c r="W19" i="29" s="1"/>
  <c r="V40" i="29"/>
  <c r="E7" i="26"/>
  <c r="O7" i="27"/>
  <c r="O7" i="29"/>
  <c r="F7" i="29"/>
  <c r="F7" i="27"/>
  <c r="N7" i="26"/>
  <c r="N7" i="16"/>
  <c r="P20" i="25"/>
  <c r="O19" i="25"/>
  <c r="H18" i="31"/>
  <c r="H28" i="31" s="1"/>
  <c r="G30" i="31"/>
  <c r="X15" i="29" l="1"/>
  <c r="X19" i="29" s="1"/>
  <c r="W40" i="29"/>
  <c r="P7" i="27"/>
  <c r="P7" i="29"/>
  <c r="O7" i="26"/>
  <c r="O7" i="16"/>
  <c r="Q20" i="25"/>
  <c r="P19" i="25"/>
  <c r="I18" i="31"/>
  <c r="I28" i="31" s="1"/>
  <c r="H30" i="31"/>
  <c r="AM129" i="26"/>
  <c r="AM130" i="26" s="1"/>
  <c r="AL129" i="26"/>
  <c r="AL130" i="26" s="1"/>
  <c r="AK129" i="26"/>
  <c r="AK130" i="26" s="1"/>
  <c r="AJ129" i="26"/>
  <c r="AJ130" i="26" s="1"/>
  <c r="AI129" i="26"/>
  <c r="AI130" i="26" s="1"/>
  <c r="AH129" i="26"/>
  <c r="AH130" i="26" s="1"/>
  <c r="AG129" i="26"/>
  <c r="AG130" i="26" s="1"/>
  <c r="AF129" i="26"/>
  <c r="AF130" i="26" s="1"/>
  <c r="AE129" i="26"/>
  <c r="AE130" i="26" s="1"/>
  <c r="AD129" i="26"/>
  <c r="AD130" i="26" s="1"/>
  <c r="AC129" i="26"/>
  <c r="AC130" i="26" s="1"/>
  <c r="AB129" i="26"/>
  <c r="AB130" i="26" s="1"/>
  <c r="AA129" i="26"/>
  <c r="AA130" i="26" s="1"/>
  <c r="Z129" i="26"/>
  <c r="Z130" i="26" s="1"/>
  <c r="Y129" i="26"/>
  <c r="Y130" i="26" s="1"/>
  <c r="X129" i="26"/>
  <c r="X130" i="26" s="1"/>
  <c r="W129" i="26"/>
  <c r="W130" i="26" s="1"/>
  <c r="V129" i="26"/>
  <c r="V130" i="26" s="1"/>
  <c r="U129" i="26"/>
  <c r="U130" i="26" s="1"/>
  <c r="T129" i="26"/>
  <c r="T130" i="26" s="1"/>
  <c r="S129" i="26"/>
  <c r="S130" i="26" s="1"/>
  <c r="R129" i="26"/>
  <c r="R130" i="26" s="1"/>
  <c r="Q129" i="26"/>
  <c r="Q130" i="26" s="1"/>
  <c r="P129" i="26"/>
  <c r="P130" i="26" s="1"/>
  <c r="O129" i="26"/>
  <c r="O130" i="26" s="1"/>
  <c r="N129" i="26"/>
  <c r="N130" i="26" s="1"/>
  <c r="M129" i="26"/>
  <c r="M130" i="26" s="1"/>
  <c r="L129" i="26"/>
  <c r="L130" i="26" s="1"/>
  <c r="K129" i="26"/>
  <c r="K130" i="26" s="1"/>
  <c r="I129" i="26"/>
  <c r="I130" i="26" s="1"/>
  <c r="H129" i="26"/>
  <c r="H130" i="26" s="1"/>
  <c r="G129" i="26"/>
  <c r="G130" i="26" s="1"/>
  <c r="Y15" i="29" l="1"/>
  <c r="Y19" i="29" s="1"/>
  <c r="X40" i="29"/>
  <c r="F129" i="26"/>
  <c r="Q7" i="29"/>
  <c r="Q7" i="27"/>
  <c r="P7" i="16"/>
  <c r="P7" i="26"/>
  <c r="R20" i="25"/>
  <c r="Q19" i="25"/>
  <c r="J18" i="31"/>
  <c r="J28" i="31" s="1"/>
  <c r="I30" i="31"/>
  <c r="Z15" i="29" l="1"/>
  <c r="Z19" i="29" s="1"/>
  <c r="Y40" i="29"/>
  <c r="D129" i="26"/>
  <c r="J130" i="26"/>
  <c r="R7" i="27"/>
  <c r="R7" i="29"/>
  <c r="Q7" i="26"/>
  <c r="Q7" i="16"/>
  <c r="S20" i="25"/>
  <c r="R19" i="25"/>
  <c r="K18" i="31"/>
  <c r="K28" i="31" s="1"/>
  <c r="J30" i="31"/>
  <c r="J128" i="16"/>
  <c r="K128" i="16" s="1"/>
  <c r="L128" i="16" s="1"/>
  <c r="M128" i="16" s="1"/>
  <c r="N128" i="16" s="1"/>
  <c r="O128" i="16" s="1"/>
  <c r="P128" i="16" s="1"/>
  <c r="Q128" i="16" s="1"/>
  <c r="R128" i="16" s="1"/>
  <c r="S128" i="16" s="1"/>
  <c r="T128" i="16" s="1"/>
  <c r="U128" i="16" s="1"/>
  <c r="V128" i="16" s="1"/>
  <c r="W128" i="16" s="1"/>
  <c r="X128" i="16" s="1"/>
  <c r="Y128" i="16" s="1"/>
  <c r="Z128" i="16" s="1"/>
  <c r="AA128" i="16" s="1"/>
  <c r="AB128" i="16" s="1"/>
  <c r="AC128" i="16" s="1"/>
  <c r="AD128" i="16" s="1"/>
  <c r="AE128" i="16" s="1"/>
  <c r="AF128" i="16" s="1"/>
  <c r="AG128" i="16" s="1"/>
  <c r="AH128" i="16" s="1"/>
  <c r="AI128" i="16" s="1"/>
  <c r="AJ128" i="16" s="1"/>
  <c r="AK128" i="16" s="1"/>
  <c r="AL128" i="16" s="1"/>
  <c r="AM128" i="16" s="1"/>
  <c r="J71" i="16"/>
  <c r="K71" i="16" s="1"/>
  <c r="L71" i="16" s="1"/>
  <c r="M71" i="16" s="1"/>
  <c r="N71" i="16" s="1"/>
  <c r="O71" i="16" s="1"/>
  <c r="P71" i="16" s="1"/>
  <c r="Q71" i="16" s="1"/>
  <c r="R71" i="16" s="1"/>
  <c r="S71" i="16" s="1"/>
  <c r="T71" i="16" s="1"/>
  <c r="U71" i="16" s="1"/>
  <c r="V71" i="16" s="1"/>
  <c r="W71" i="16" s="1"/>
  <c r="X71" i="16" s="1"/>
  <c r="Y71" i="16" s="1"/>
  <c r="Z71" i="16" s="1"/>
  <c r="AA71" i="16" s="1"/>
  <c r="AB71" i="16" s="1"/>
  <c r="AC71" i="16" s="1"/>
  <c r="AD71" i="16" s="1"/>
  <c r="AE71" i="16" s="1"/>
  <c r="AF71" i="16" s="1"/>
  <c r="AG71" i="16" s="1"/>
  <c r="AH71" i="16" s="1"/>
  <c r="AI71" i="16" s="1"/>
  <c r="AJ71" i="16" s="1"/>
  <c r="AK71" i="16" s="1"/>
  <c r="AL71" i="16" s="1"/>
  <c r="AM71" i="16" s="1"/>
  <c r="J14" i="16"/>
  <c r="K14" i="16" s="1"/>
  <c r="L14" i="16" s="1"/>
  <c r="M14" i="16" s="1"/>
  <c r="N14" i="16" s="1"/>
  <c r="O14" i="16" s="1"/>
  <c r="P14" i="16" s="1"/>
  <c r="Q14" i="16" s="1"/>
  <c r="R14" i="16" s="1"/>
  <c r="S14" i="16" s="1"/>
  <c r="T14" i="16" s="1"/>
  <c r="U14" i="16" s="1"/>
  <c r="V14" i="16" s="1"/>
  <c r="W14" i="16" s="1"/>
  <c r="X14" i="16" s="1"/>
  <c r="Y14" i="16" s="1"/>
  <c r="Z14" i="16" s="1"/>
  <c r="AA14" i="16" s="1"/>
  <c r="AB14" i="16" s="1"/>
  <c r="AC14" i="16" s="1"/>
  <c r="AD14" i="16" s="1"/>
  <c r="AE14" i="16" s="1"/>
  <c r="AF14" i="16" s="1"/>
  <c r="AG14" i="16" s="1"/>
  <c r="AH14" i="16" s="1"/>
  <c r="AI14" i="16" s="1"/>
  <c r="AJ14" i="16" s="1"/>
  <c r="AK14" i="16" s="1"/>
  <c r="AL14" i="16" s="1"/>
  <c r="AM14" i="16" s="1"/>
  <c r="K140" i="24"/>
  <c r="L140" i="24" s="1"/>
  <c r="M140" i="24" s="1"/>
  <c r="N140" i="24" s="1"/>
  <c r="O140" i="24" s="1"/>
  <c r="P140" i="24" s="1"/>
  <c r="Q140" i="24" s="1"/>
  <c r="R140" i="24" s="1"/>
  <c r="S140" i="24" s="1"/>
  <c r="T140" i="24" s="1"/>
  <c r="U140" i="24" s="1"/>
  <c r="V140" i="24" s="1"/>
  <c r="W140" i="24" s="1"/>
  <c r="X140" i="24" s="1"/>
  <c r="Y140" i="24" s="1"/>
  <c r="Z140" i="24" s="1"/>
  <c r="AA140" i="24" s="1"/>
  <c r="AB140" i="24" s="1"/>
  <c r="AC140" i="24" s="1"/>
  <c r="AD140" i="24" s="1"/>
  <c r="AE140" i="24" s="1"/>
  <c r="AF140" i="24" s="1"/>
  <c r="AG140" i="24" s="1"/>
  <c r="AH140" i="24" s="1"/>
  <c r="AI140" i="24" s="1"/>
  <c r="AJ140" i="24" s="1"/>
  <c r="AK140" i="24" s="1"/>
  <c r="AL140" i="24" s="1"/>
  <c r="AM140" i="24" s="1"/>
  <c r="I14" i="24"/>
  <c r="H14" i="24" s="1"/>
  <c r="G14" i="24" s="1"/>
  <c r="F14" i="24" s="1"/>
  <c r="E14" i="24" s="1"/>
  <c r="J29" i="25"/>
  <c r="K29" i="25" s="1"/>
  <c r="L29" i="25" s="1"/>
  <c r="M29" i="25" s="1"/>
  <c r="N29" i="25" s="1"/>
  <c r="O29" i="25" s="1"/>
  <c r="P29" i="25" s="1"/>
  <c r="Q29" i="25" s="1"/>
  <c r="R29" i="25" s="1"/>
  <c r="S29" i="25" s="1"/>
  <c r="T29" i="25" s="1"/>
  <c r="U29" i="25" s="1"/>
  <c r="V29" i="25" s="1"/>
  <c r="W29" i="25" s="1"/>
  <c r="X29" i="25" s="1"/>
  <c r="Y29" i="25" s="1"/>
  <c r="Z29" i="25" s="1"/>
  <c r="AA29" i="25" s="1"/>
  <c r="AB29" i="25" s="1"/>
  <c r="AC29" i="25" s="1"/>
  <c r="AD29" i="25" s="1"/>
  <c r="AE29" i="25" s="1"/>
  <c r="AF29" i="25" s="1"/>
  <c r="AG29" i="25" s="1"/>
  <c r="AH29" i="25" s="1"/>
  <c r="AI29" i="25" s="1"/>
  <c r="AJ29" i="25" s="1"/>
  <c r="AK29" i="25" s="1"/>
  <c r="AL29" i="25" s="1"/>
  <c r="AM29" i="25" s="1"/>
  <c r="AA15" i="29" l="1"/>
  <c r="AA19" i="29" s="1"/>
  <c r="Z40" i="29"/>
  <c r="D130" i="26"/>
  <c r="K21" i="27"/>
  <c r="J38" i="32"/>
  <c r="K23" i="29"/>
  <c r="K44" i="29" s="1"/>
  <c r="S7" i="27"/>
  <c r="S7" i="29"/>
  <c r="R7" i="26"/>
  <c r="R7" i="16"/>
  <c r="T20" i="25"/>
  <c r="S19" i="25"/>
  <c r="L18" i="31"/>
  <c r="L28" i="31" s="1"/>
  <c r="K30" i="31"/>
  <c r="I128" i="16"/>
  <c r="H128" i="16" s="1"/>
  <c r="G128" i="16" s="1"/>
  <c r="F128" i="16" s="1"/>
  <c r="E128" i="16" s="1"/>
  <c r="I71" i="16"/>
  <c r="H71" i="16" s="1"/>
  <c r="G71" i="16" s="1"/>
  <c r="F71" i="16" s="1"/>
  <c r="E71" i="16" s="1"/>
  <c r="I14" i="16"/>
  <c r="H14" i="16" s="1"/>
  <c r="G14" i="16" s="1"/>
  <c r="F14" i="16" s="1"/>
  <c r="E14" i="16" s="1"/>
  <c r="I140" i="24"/>
  <c r="H140" i="24" s="1"/>
  <c r="G140" i="24" s="1"/>
  <c r="F140" i="24" s="1"/>
  <c r="E140" i="24" s="1"/>
  <c r="K14" i="24"/>
  <c r="L14" i="24" s="1"/>
  <c r="M14" i="24" s="1"/>
  <c r="N14" i="24" s="1"/>
  <c r="O14" i="24" s="1"/>
  <c r="P14" i="24" s="1"/>
  <c r="Q14" i="24" s="1"/>
  <c r="R14" i="24" s="1"/>
  <c r="S14" i="24" s="1"/>
  <c r="T14" i="24" s="1"/>
  <c r="U14" i="24" s="1"/>
  <c r="V14" i="24" s="1"/>
  <c r="W14" i="24" s="1"/>
  <c r="X14" i="24" s="1"/>
  <c r="Y14" i="24" s="1"/>
  <c r="Z14" i="24" s="1"/>
  <c r="AA14" i="24" s="1"/>
  <c r="AB14" i="24" s="1"/>
  <c r="AC14" i="24" s="1"/>
  <c r="AD14" i="24" s="1"/>
  <c r="AE14" i="24" s="1"/>
  <c r="AF14" i="24" s="1"/>
  <c r="AG14" i="24" s="1"/>
  <c r="AH14" i="24" s="1"/>
  <c r="AI14" i="24" s="1"/>
  <c r="AJ14" i="24" s="1"/>
  <c r="AK14" i="24" s="1"/>
  <c r="AL14" i="24" s="1"/>
  <c r="AM14" i="24" s="1"/>
  <c r="I29" i="25"/>
  <c r="H29" i="25" s="1"/>
  <c r="G29" i="25" s="1"/>
  <c r="F29" i="25" s="1"/>
  <c r="E29" i="25" s="1"/>
  <c r="AB15" i="29" l="1"/>
  <c r="AB19" i="29" s="1"/>
  <c r="AA40" i="29"/>
  <c r="J21" i="27"/>
  <c r="I38" i="32"/>
  <c r="J23" i="29"/>
  <c r="J44" i="29" s="1"/>
  <c r="L21" i="27"/>
  <c r="K38" i="32"/>
  <c r="L23" i="29"/>
  <c r="L44" i="29" s="1"/>
  <c r="T7" i="27"/>
  <c r="T7" i="29"/>
  <c r="S7" i="16"/>
  <c r="S7" i="26"/>
  <c r="U20" i="25"/>
  <c r="T19" i="25"/>
  <c r="M18" i="31"/>
  <c r="M28" i="31" s="1"/>
  <c r="L30" i="31"/>
  <c r="F65" i="16"/>
  <c r="G65" i="16"/>
  <c r="H65" i="16"/>
  <c r="I65" i="16"/>
  <c r="J65" i="16"/>
  <c r="K65" i="16"/>
  <c r="L65" i="16"/>
  <c r="M65" i="16"/>
  <c r="N65" i="16"/>
  <c r="O65" i="16"/>
  <c r="P65" i="16"/>
  <c r="Q65" i="16"/>
  <c r="R65" i="16"/>
  <c r="S65" i="16"/>
  <c r="T65" i="16"/>
  <c r="U65" i="16"/>
  <c r="V65" i="16"/>
  <c r="W65" i="16"/>
  <c r="X65" i="16"/>
  <c r="Y65" i="16"/>
  <c r="Z65" i="16"/>
  <c r="AA65" i="16"/>
  <c r="AB65" i="16"/>
  <c r="AC65" i="16"/>
  <c r="AD65" i="16"/>
  <c r="AE65" i="16"/>
  <c r="AF65" i="16"/>
  <c r="AG65" i="16"/>
  <c r="AH65" i="16"/>
  <c r="AI65" i="16"/>
  <c r="AJ65" i="16"/>
  <c r="AK65" i="16"/>
  <c r="AL65" i="16"/>
  <c r="AM65" i="16"/>
  <c r="E65" i="16"/>
  <c r="AC15" i="29" l="1"/>
  <c r="AC19" i="29" s="1"/>
  <c r="AB40" i="29"/>
  <c r="D65" i="16"/>
  <c r="M21" i="27"/>
  <c r="L38" i="32"/>
  <c r="M23" i="29"/>
  <c r="M44" i="29" s="1"/>
  <c r="AE21" i="27"/>
  <c r="AD38" i="32"/>
  <c r="AE23" i="29"/>
  <c r="AE44" i="29" s="1"/>
  <c r="T21" i="27"/>
  <c r="S38" i="32"/>
  <c r="T23" i="29"/>
  <c r="T44" i="29" s="1"/>
  <c r="AN21" i="27"/>
  <c r="AM38" i="32"/>
  <c r="AN23" i="29"/>
  <c r="AN44" i="29" s="1"/>
  <c r="AI21" i="27"/>
  <c r="AH38" i="32"/>
  <c r="AI23" i="29"/>
  <c r="AI44" i="29" s="1"/>
  <c r="AL21" i="27"/>
  <c r="AK38" i="32"/>
  <c r="AL23" i="29"/>
  <c r="AL44" i="29" s="1"/>
  <c r="AD21" i="27"/>
  <c r="AC38" i="32"/>
  <c r="AD23" i="29"/>
  <c r="AD44" i="29" s="1"/>
  <c r="G21" i="27"/>
  <c r="F38" i="32"/>
  <c r="G23" i="29"/>
  <c r="G44" i="29" s="1"/>
  <c r="S21" i="27"/>
  <c r="R38" i="32"/>
  <c r="S23" i="29"/>
  <c r="S44" i="29" s="1"/>
  <c r="R21" i="27"/>
  <c r="Q38" i="32"/>
  <c r="R23" i="29"/>
  <c r="R44" i="29" s="1"/>
  <c r="AC21" i="27"/>
  <c r="AB38" i="32"/>
  <c r="AC23" i="29"/>
  <c r="AC44" i="29" s="1"/>
  <c r="Q21" i="27"/>
  <c r="P38" i="32"/>
  <c r="Q23" i="29"/>
  <c r="Q44" i="29" s="1"/>
  <c r="AM21" i="27"/>
  <c r="AL38" i="32"/>
  <c r="AM23" i="29"/>
  <c r="AM44" i="29" s="1"/>
  <c r="N21" i="27"/>
  <c r="M38" i="32"/>
  <c r="N23" i="29"/>
  <c r="N44" i="29" s="1"/>
  <c r="H21" i="27"/>
  <c r="G38" i="32"/>
  <c r="H23" i="29"/>
  <c r="H44" i="29" s="1"/>
  <c r="P21" i="27"/>
  <c r="O38" i="32"/>
  <c r="P23" i="29"/>
  <c r="P44" i="29" s="1"/>
  <c r="E38" i="32"/>
  <c r="F23" i="29"/>
  <c r="F44" i="29" s="1"/>
  <c r="AG21" i="27"/>
  <c r="AF38" i="32"/>
  <c r="AG23" i="29"/>
  <c r="AG44" i="29" s="1"/>
  <c r="Y21" i="27"/>
  <c r="X38" i="32"/>
  <c r="Y23" i="29"/>
  <c r="Y44" i="29" s="1"/>
  <c r="AH21" i="27"/>
  <c r="AG38" i="32"/>
  <c r="AH23" i="29"/>
  <c r="AH44" i="29" s="1"/>
  <c r="AA21" i="27"/>
  <c r="Z38" i="32"/>
  <c r="AA23" i="29"/>
  <c r="AA44" i="29" s="1"/>
  <c r="AK21" i="27"/>
  <c r="AJ38" i="32"/>
  <c r="AK23" i="29"/>
  <c r="AK44" i="29" s="1"/>
  <c r="V21" i="27"/>
  <c r="U38" i="32"/>
  <c r="V23" i="29"/>
  <c r="V44" i="29" s="1"/>
  <c r="I21" i="27"/>
  <c r="H38" i="32"/>
  <c r="I23" i="29"/>
  <c r="I44" i="29" s="1"/>
  <c r="O21" i="27"/>
  <c r="N38" i="32"/>
  <c r="O23" i="29"/>
  <c r="O44" i="29" s="1"/>
  <c r="Z21" i="27"/>
  <c r="Y38" i="32"/>
  <c r="Z23" i="29"/>
  <c r="Z44" i="29" s="1"/>
  <c r="U21" i="27"/>
  <c r="T38" i="32"/>
  <c r="U23" i="29"/>
  <c r="U44" i="29" s="1"/>
  <c r="W21" i="27"/>
  <c r="V38" i="32"/>
  <c r="W23" i="29"/>
  <c r="W44" i="29" s="1"/>
  <c r="AB21" i="27"/>
  <c r="AA38" i="32"/>
  <c r="AB23" i="29"/>
  <c r="AB44" i="29" s="1"/>
  <c r="AI38" i="32"/>
  <c r="AJ23" i="29"/>
  <c r="AJ44" i="29" s="1"/>
  <c r="X21" i="27"/>
  <c r="W38" i="32"/>
  <c r="X23" i="29"/>
  <c r="X44" i="29" s="1"/>
  <c r="AF21" i="27"/>
  <c r="AE38" i="32"/>
  <c r="AF23" i="29"/>
  <c r="AF44" i="29" s="1"/>
  <c r="AJ21" i="27"/>
  <c r="E129" i="16"/>
  <c r="E130" i="16" s="1"/>
  <c r="J129" i="16"/>
  <c r="F21" i="27"/>
  <c r="U7" i="29"/>
  <c r="U7" i="27"/>
  <c r="T7" i="16"/>
  <c r="T7" i="26"/>
  <c r="V20" i="25"/>
  <c r="U19" i="25"/>
  <c r="N18" i="31"/>
  <c r="N28" i="31" s="1"/>
  <c r="M30" i="31"/>
  <c r="AK129" i="16"/>
  <c r="AG129" i="16"/>
  <c r="AC129" i="16"/>
  <c r="Y129" i="16"/>
  <c r="U129" i="16"/>
  <c r="Q129" i="16"/>
  <c r="M129" i="16"/>
  <c r="I129" i="16"/>
  <c r="I130" i="16" s="1"/>
  <c r="AJ129" i="16"/>
  <c r="AF129" i="16"/>
  <c r="AB129" i="16"/>
  <c r="X129" i="16"/>
  <c r="T129" i="16"/>
  <c r="P129" i="16"/>
  <c r="L129" i="16"/>
  <c r="H129" i="16"/>
  <c r="AM129" i="16"/>
  <c r="AI129" i="16"/>
  <c r="AE129" i="16"/>
  <c r="AA129" i="16"/>
  <c r="W129" i="16"/>
  <c r="S129" i="16"/>
  <c r="O129" i="16"/>
  <c r="K129" i="16"/>
  <c r="G129" i="16"/>
  <c r="AL129" i="16"/>
  <c r="AH129" i="16"/>
  <c r="AD129" i="16"/>
  <c r="Z129" i="16"/>
  <c r="V129" i="16"/>
  <c r="R129" i="16"/>
  <c r="N129" i="16"/>
  <c r="F129" i="16"/>
  <c r="AM191" i="24"/>
  <c r="AL191" i="24"/>
  <c r="AK191" i="24"/>
  <c r="AJ191" i="24"/>
  <c r="AI191" i="24"/>
  <c r="AH191" i="24"/>
  <c r="AG191" i="24"/>
  <c r="AF191" i="24"/>
  <c r="AE191" i="24"/>
  <c r="AD191" i="24"/>
  <c r="AC191" i="24"/>
  <c r="AB191" i="24"/>
  <c r="AA191" i="24"/>
  <c r="Z191" i="24"/>
  <c r="Y191" i="24"/>
  <c r="X191" i="24"/>
  <c r="W191" i="24"/>
  <c r="V191" i="24"/>
  <c r="U191" i="24"/>
  <c r="T191" i="24"/>
  <c r="S191" i="24"/>
  <c r="R191" i="24"/>
  <c r="Q191" i="24"/>
  <c r="P191" i="24"/>
  <c r="O191" i="24"/>
  <c r="N191" i="24"/>
  <c r="M191" i="24"/>
  <c r="L191" i="24"/>
  <c r="K191" i="24"/>
  <c r="J191" i="24"/>
  <c r="I191" i="24"/>
  <c r="H191" i="24"/>
  <c r="G191" i="24"/>
  <c r="AM129" i="24"/>
  <c r="AM130" i="24" s="1"/>
  <c r="AL129" i="24"/>
  <c r="AL130" i="24" s="1"/>
  <c r="AK129" i="24"/>
  <c r="AK130" i="24" s="1"/>
  <c r="AJ129" i="24"/>
  <c r="AJ130" i="24" s="1"/>
  <c r="AI129" i="24"/>
  <c r="AI130" i="24" s="1"/>
  <c r="AH129" i="24"/>
  <c r="AH130" i="24" s="1"/>
  <c r="AG129" i="24"/>
  <c r="AG130" i="24" s="1"/>
  <c r="AF129" i="24"/>
  <c r="AF130" i="24" s="1"/>
  <c r="AE129" i="24"/>
  <c r="AE130" i="24" s="1"/>
  <c r="AD129" i="24"/>
  <c r="AD130" i="24" s="1"/>
  <c r="AC129" i="24"/>
  <c r="AC130" i="24" s="1"/>
  <c r="AB129" i="24"/>
  <c r="AB130" i="24" s="1"/>
  <c r="AA129" i="24"/>
  <c r="AA130" i="24" s="1"/>
  <c r="Z129" i="24"/>
  <c r="Z130" i="24" s="1"/>
  <c r="Y129" i="24"/>
  <c r="Y130" i="24" s="1"/>
  <c r="X129" i="24"/>
  <c r="X130" i="24" s="1"/>
  <c r="W129" i="24"/>
  <c r="W130" i="24" s="1"/>
  <c r="V129" i="24"/>
  <c r="V130" i="24" s="1"/>
  <c r="U129" i="24"/>
  <c r="U130" i="24" s="1"/>
  <c r="T129" i="24"/>
  <c r="T130" i="24" s="1"/>
  <c r="S129" i="24"/>
  <c r="S130" i="24" s="1"/>
  <c r="R129" i="24"/>
  <c r="R130" i="24" s="1"/>
  <c r="Q129" i="24"/>
  <c r="Q130" i="24" s="1"/>
  <c r="P129" i="24"/>
  <c r="P130" i="24" s="1"/>
  <c r="O129" i="24"/>
  <c r="O130" i="24" s="1"/>
  <c r="N129" i="24"/>
  <c r="N130" i="24" s="1"/>
  <c r="M129" i="24"/>
  <c r="M130" i="24" s="1"/>
  <c r="L129" i="24"/>
  <c r="L130" i="24" s="1"/>
  <c r="K129" i="24"/>
  <c r="K130" i="24" s="1"/>
  <c r="J129" i="24"/>
  <c r="J130" i="24" s="1"/>
  <c r="I129" i="24"/>
  <c r="I130" i="24" s="1"/>
  <c r="H129" i="24"/>
  <c r="H130" i="24" s="1"/>
  <c r="G129" i="24"/>
  <c r="G130" i="24" s="1"/>
  <c r="F129" i="24"/>
  <c r="F130" i="24" s="1"/>
  <c r="AM192" i="24" l="1"/>
  <c r="AM258" i="24" s="1"/>
  <c r="AM257" i="24"/>
  <c r="AA192" i="24"/>
  <c r="AA258" i="24" s="1"/>
  <c r="AA257" i="24"/>
  <c r="AL192" i="24"/>
  <c r="AL258" i="24" s="1"/>
  <c r="AL257" i="24"/>
  <c r="AC192" i="24"/>
  <c r="AC258" i="24" s="1"/>
  <c r="AC257" i="24"/>
  <c r="T192" i="24"/>
  <c r="T258" i="24" s="1"/>
  <c r="T257" i="24"/>
  <c r="R192" i="24"/>
  <c r="R258" i="24" s="1"/>
  <c r="R257" i="24"/>
  <c r="AG192" i="24"/>
  <c r="AG258" i="24" s="1"/>
  <c r="AG257" i="24"/>
  <c r="N192" i="24"/>
  <c r="N258" i="24" s="1"/>
  <c r="N257" i="24"/>
  <c r="AB192" i="24"/>
  <c r="AB258" i="24" s="1"/>
  <c r="AB257" i="24"/>
  <c r="AH192" i="24"/>
  <c r="AH258" i="24" s="1"/>
  <c r="AH257" i="24"/>
  <c r="Z192" i="24"/>
  <c r="Z258" i="24" s="1"/>
  <c r="Z257" i="24"/>
  <c r="P192" i="24"/>
  <c r="P258" i="24" s="1"/>
  <c r="P257" i="24"/>
  <c r="AD192" i="24"/>
  <c r="AD258" i="24" s="1"/>
  <c r="AD257" i="24"/>
  <c r="G192" i="24"/>
  <c r="G257" i="24"/>
  <c r="H192" i="24"/>
  <c r="H258" i="24" s="1"/>
  <c r="H257" i="24"/>
  <c r="U192" i="24"/>
  <c r="U258" i="24" s="1"/>
  <c r="U257" i="24"/>
  <c r="V192" i="24"/>
  <c r="V258" i="24" s="1"/>
  <c r="V257" i="24"/>
  <c r="K192" i="24"/>
  <c r="K258" i="24" s="1"/>
  <c r="K257" i="24"/>
  <c r="W192" i="24"/>
  <c r="W258" i="24" s="1"/>
  <c r="W257" i="24"/>
  <c r="AI192" i="24"/>
  <c r="AI258" i="24" s="1"/>
  <c r="AI257" i="24"/>
  <c r="AE192" i="24"/>
  <c r="AE258" i="24" s="1"/>
  <c r="AE257" i="24"/>
  <c r="AF192" i="24"/>
  <c r="AF258" i="24" s="1"/>
  <c r="AF257" i="24"/>
  <c r="L192" i="24"/>
  <c r="L258" i="24" s="1"/>
  <c r="L257" i="24"/>
  <c r="X192" i="24"/>
  <c r="X258" i="24" s="1"/>
  <c r="X257" i="24"/>
  <c r="AJ192" i="24"/>
  <c r="AJ258" i="24" s="1"/>
  <c r="AJ257" i="24"/>
  <c r="O192" i="24"/>
  <c r="O258" i="24" s="1"/>
  <c r="O257" i="24"/>
  <c r="Q192" i="24"/>
  <c r="Q258" i="24" s="1"/>
  <c r="Q257" i="24"/>
  <c r="S192" i="24"/>
  <c r="S258" i="24" s="1"/>
  <c r="S257" i="24"/>
  <c r="I192" i="24"/>
  <c r="I258" i="24" s="1"/>
  <c r="I257" i="24"/>
  <c r="J192" i="24"/>
  <c r="J258" i="24" s="1"/>
  <c r="J257" i="24"/>
  <c r="M192" i="24"/>
  <c r="M258" i="24" s="1"/>
  <c r="M257" i="24"/>
  <c r="Y192" i="24"/>
  <c r="Y258" i="24" s="1"/>
  <c r="Y257" i="24"/>
  <c r="AK192" i="24"/>
  <c r="AK258" i="24" s="1"/>
  <c r="AK257" i="24"/>
  <c r="AD15" i="29"/>
  <c r="AD19" i="29" s="1"/>
  <c r="AC40" i="29"/>
  <c r="F130" i="16"/>
  <c r="G19" i="27" s="1"/>
  <c r="Z130" i="16"/>
  <c r="AA21" i="29" s="1"/>
  <c r="W130" i="16"/>
  <c r="X19" i="27" s="1"/>
  <c r="T130" i="16"/>
  <c r="U21" i="29" s="1"/>
  <c r="U130" i="16"/>
  <c r="V19" i="27" s="1"/>
  <c r="N130" i="16"/>
  <c r="O19" i="27" s="1"/>
  <c r="H130" i="16"/>
  <c r="I19" i="27" s="1"/>
  <c r="Y130" i="16"/>
  <c r="Y28" i="32" s="1"/>
  <c r="R130" i="16"/>
  <c r="S19" i="27" s="1"/>
  <c r="AH130" i="16"/>
  <c r="AI21" i="29" s="1"/>
  <c r="O130" i="16"/>
  <c r="P19" i="27" s="1"/>
  <c r="AE130" i="16"/>
  <c r="AF21" i="29" s="1"/>
  <c r="L130" i="16"/>
  <c r="M19" i="27" s="1"/>
  <c r="AB130" i="16"/>
  <c r="AC21" i="29" s="1"/>
  <c r="M130" i="16"/>
  <c r="N19" i="27" s="1"/>
  <c r="AC130" i="16"/>
  <c r="AD21" i="29" s="1"/>
  <c r="J130" i="16"/>
  <c r="K19" i="27" s="1"/>
  <c r="G130" i="16"/>
  <c r="G28" i="32" s="1"/>
  <c r="AM130" i="16"/>
  <c r="AN19" i="27" s="1"/>
  <c r="AJ130" i="16"/>
  <c r="AJ28" i="32" s="1"/>
  <c r="AJ30" i="32" s="1"/>
  <c r="AK130" i="16"/>
  <c r="AL19" i="27" s="1"/>
  <c r="AD130" i="16"/>
  <c r="AE21" i="29" s="1"/>
  <c r="K130" i="16"/>
  <c r="L19" i="27" s="1"/>
  <c r="AA130" i="16"/>
  <c r="AB21" i="29" s="1"/>
  <c r="X130" i="16"/>
  <c r="Y19" i="27" s="1"/>
  <c r="V130" i="16"/>
  <c r="W19" i="27" s="1"/>
  <c r="AL130" i="16"/>
  <c r="AM19" i="27" s="1"/>
  <c r="S130" i="16"/>
  <c r="T19" i="27" s="1"/>
  <c r="AI130" i="16"/>
  <c r="AJ19" i="27" s="1"/>
  <c r="P130" i="16"/>
  <c r="P28" i="32" s="1"/>
  <c r="AF130" i="16"/>
  <c r="AG19" i="27" s="1"/>
  <c r="Q130" i="16"/>
  <c r="R19" i="27" s="1"/>
  <c r="AG130" i="16"/>
  <c r="AH19" i="27" s="1"/>
  <c r="D130" i="24"/>
  <c r="I28" i="32"/>
  <c r="D129" i="16"/>
  <c r="D191" i="24"/>
  <c r="D129" i="24"/>
  <c r="D38" i="32"/>
  <c r="F23" i="27"/>
  <c r="E40" i="32"/>
  <c r="F25" i="29"/>
  <c r="F46" i="29" s="1"/>
  <c r="K17" i="29"/>
  <c r="J36" i="32"/>
  <c r="S17" i="29"/>
  <c r="S38" i="29" s="1"/>
  <c r="R36" i="32"/>
  <c r="W17" i="29"/>
  <c r="W38" i="29" s="1"/>
  <c r="V36" i="32"/>
  <c r="AA17" i="29"/>
  <c r="AA38" i="29" s="1"/>
  <c r="Z36" i="32"/>
  <c r="AE17" i="29"/>
  <c r="AE38" i="29" s="1"/>
  <c r="AD36" i="32"/>
  <c r="AI17" i="29"/>
  <c r="AI38" i="29" s="1"/>
  <c r="AH36" i="32"/>
  <c r="AM17" i="29"/>
  <c r="AM38" i="29" s="1"/>
  <c r="AL36" i="32"/>
  <c r="F19" i="27"/>
  <c r="E28" i="32"/>
  <c r="E30" i="32" s="1"/>
  <c r="F21" i="29"/>
  <c r="F42" i="29" s="1"/>
  <c r="O17" i="29"/>
  <c r="O38" i="29" s="1"/>
  <c r="N36" i="32"/>
  <c r="H17" i="29"/>
  <c r="H38" i="29" s="1"/>
  <c r="G36" i="32"/>
  <c r="L17" i="29"/>
  <c r="L38" i="29" s="1"/>
  <c r="K36" i="32"/>
  <c r="P17" i="29"/>
  <c r="P38" i="29" s="1"/>
  <c r="O36" i="32"/>
  <c r="T17" i="29"/>
  <c r="T38" i="29" s="1"/>
  <c r="S36" i="32"/>
  <c r="X17" i="29"/>
  <c r="X38" i="29" s="1"/>
  <c r="W36" i="32"/>
  <c r="AB17" i="29"/>
  <c r="AB38" i="29" s="1"/>
  <c r="AA36" i="32"/>
  <c r="AF17" i="29"/>
  <c r="AF38" i="29" s="1"/>
  <c r="AE36" i="32"/>
  <c r="AJ17" i="29"/>
  <c r="AJ38" i="29" s="1"/>
  <c r="AI36" i="32"/>
  <c r="AN17" i="29"/>
  <c r="AN38" i="29" s="1"/>
  <c r="AM36" i="32"/>
  <c r="I17" i="29"/>
  <c r="I38" i="29" s="1"/>
  <c r="H36" i="32"/>
  <c r="Q17" i="29"/>
  <c r="Q38" i="29" s="1"/>
  <c r="P36" i="32"/>
  <c r="U17" i="29"/>
  <c r="U38" i="29" s="1"/>
  <c r="T36" i="32"/>
  <c r="Y17" i="29"/>
  <c r="Y38" i="29" s="1"/>
  <c r="X36" i="32"/>
  <c r="AC17" i="29"/>
  <c r="AC38" i="29" s="1"/>
  <c r="AB36" i="32"/>
  <c r="AG17" i="29"/>
  <c r="AG38" i="29" s="1"/>
  <c r="AF36" i="32"/>
  <c r="AK17" i="29"/>
  <c r="AK38" i="29" s="1"/>
  <c r="AJ36" i="32"/>
  <c r="D44" i="29"/>
  <c r="D23" i="29"/>
  <c r="M17" i="29"/>
  <c r="M38" i="29" s="1"/>
  <c r="L36" i="32"/>
  <c r="F17" i="29"/>
  <c r="F38" i="29" s="1"/>
  <c r="E36" i="32"/>
  <c r="E68" i="32" s="1"/>
  <c r="J17" i="29"/>
  <c r="J38" i="29" s="1"/>
  <c r="I36" i="32"/>
  <c r="N17" i="29"/>
  <c r="N38" i="29" s="1"/>
  <c r="M36" i="32"/>
  <c r="R17" i="29"/>
  <c r="R38" i="29" s="1"/>
  <c r="Q36" i="32"/>
  <c r="V17" i="29"/>
  <c r="V38" i="29" s="1"/>
  <c r="U36" i="32"/>
  <c r="Z17" i="29"/>
  <c r="Z38" i="29" s="1"/>
  <c r="Y36" i="32"/>
  <c r="AD17" i="29"/>
  <c r="AD38" i="29" s="1"/>
  <c r="AC36" i="32"/>
  <c r="AH17" i="29"/>
  <c r="AH38" i="29" s="1"/>
  <c r="AG36" i="32"/>
  <c r="AL17" i="29"/>
  <c r="AL38" i="29" s="1"/>
  <c r="AK36" i="32"/>
  <c r="P21" i="29"/>
  <c r="D21" i="27"/>
  <c r="V7" i="27"/>
  <c r="V7" i="29"/>
  <c r="U7" i="16"/>
  <c r="U7" i="26"/>
  <c r="W20" i="25"/>
  <c r="V19" i="25"/>
  <c r="O18" i="31"/>
  <c r="O28" i="31" s="1"/>
  <c r="N30" i="31"/>
  <c r="J28" i="32" l="1"/>
  <c r="AI28" i="32"/>
  <c r="AJ21" i="29"/>
  <c r="D192" i="24"/>
  <c r="G258" i="24"/>
  <c r="D258" i="24" s="1"/>
  <c r="AK28" i="32"/>
  <c r="AK30" i="32" s="1"/>
  <c r="V21" i="29"/>
  <c r="V42" i="29" s="1"/>
  <c r="AH21" i="29"/>
  <c r="AD28" i="32"/>
  <c r="G21" i="29"/>
  <c r="G42" i="29" s="1"/>
  <c r="F28" i="32"/>
  <c r="AE15" i="29"/>
  <c r="AE19" i="29" s="1"/>
  <c r="AD40" i="29"/>
  <c r="F52" i="29"/>
  <c r="AB28" i="32"/>
  <c r="AH28" i="32"/>
  <c r="M21" i="29"/>
  <c r="M42" i="29" s="1"/>
  <c r="S21" i="29"/>
  <c r="S42" i="29" s="1"/>
  <c r="Y21" i="29"/>
  <c r="U28" i="32"/>
  <c r="AG28" i="32"/>
  <c r="K21" i="29"/>
  <c r="K42" i="29" s="1"/>
  <c r="L28" i="32"/>
  <c r="R28" i="32"/>
  <c r="X28" i="32"/>
  <c r="AL21" i="29"/>
  <c r="AL42" i="29" s="1"/>
  <c r="Z28" i="32"/>
  <c r="Q21" i="29"/>
  <c r="Q42" i="29" s="1"/>
  <c r="W21" i="29"/>
  <c r="W42" i="29" s="1"/>
  <c r="O28" i="32"/>
  <c r="I21" i="29"/>
  <c r="I42" i="29" s="1"/>
  <c r="W28" i="32"/>
  <c r="AF28" i="32"/>
  <c r="L21" i="29"/>
  <c r="L42" i="29" s="1"/>
  <c r="F25" i="27"/>
  <c r="F28" i="27" s="1"/>
  <c r="AM21" i="29"/>
  <c r="AM42" i="29" s="1"/>
  <c r="T21" i="29"/>
  <c r="T42" i="29" s="1"/>
  <c r="K28" i="32"/>
  <c r="X21" i="29"/>
  <c r="X42" i="29" s="1"/>
  <c r="AC28" i="32"/>
  <c r="T28" i="32"/>
  <c r="N21" i="29"/>
  <c r="N42" i="29" s="1"/>
  <c r="H28" i="32"/>
  <c r="AN21" i="29"/>
  <c r="AN42" i="29" s="1"/>
  <c r="R21" i="29"/>
  <c r="R42" i="29" s="1"/>
  <c r="AL28" i="32"/>
  <c r="AL30" i="32" s="1"/>
  <c r="M28" i="32"/>
  <c r="AE28" i="32"/>
  <c r="AA28" i="32"/>
  <c r="AM28" i="32"/>
  <c r="AM30" i="32" s="1"/>
  <c r="AG21" i="29"/>
  <c r="AG42" i="29" s="1"/>
  <c r="Z21" i="29"/>
  <c r="Z42" i="29" s="1"/>
  <c r="O21" i="29"/>
  <c r="O42" i="29" s="1"/>
  <c r="AK21" i="29"/>
  <c r="AK42" i="29" s="1"/>
  <c r="H21" i="29"/>
  <c r="H42" i="29" s="1"/>
  <c r="Q28" i="32"/>
  <c r="D130" i="16"/>
  <c r="Q19" i="27"/>
  <c r="AB19" i="27"/>
  <c r="AK19" i="27"/>
  <c r="AD19" i="27"/>
  <c r="AF19" i="27"/>
  <c r="Z19" i="27"/>
  <c r="U19" i="27"/>
  <c r="N28" i="32"/>
  <c r="S28" i="32"/>
  <c r="V28" i="32"/>
  <c r="AE19" i="27"/>
  <c r="H19" i="27"/>
  <c r="AC19" i="27"/>
  <c r="AI19" i="27"/>
  <c r="AA19" i="27"/>
  <c r="K38" i="29"/>
  <c r="E72" i="32"/>
  <c r="E74" i="32" s="1"/>
  <c r="P42" i="29"/>
  <c r="AH42" i="29"/>
  <c r="AJ42" i="29"/>
  <c r="AD42" i="29"/>
  <c r="AC42" i="29"/>
  <c r="AF42" i="29"/>
  <c r="AI42" i="29"/>
  <c r="Y42" i="29"/>
  <c r="AB42" i="29"/>
  <c r="AE42" i="29"/>
  <c r="U42" i="29"/>
  <c r="AA42" i="29"/>
  <c r="F58" i="29"/>
  <c r="E24" i="31"/>
  <c r="E30" i="31" s="1"/>
  <c r="J19" i="27"/>
  <c r="J21" i="29"/>
  <c r="J42" i="29" s="1"/>
  <c r="G17" i="29"/>
  <c r="G38" i="29" s="1"/>
  <c r="F36" i="32"/>
  <c r="Y23" i="27"/>
  <c r="Y25" i="27" s="1"/>
  <c r="Y28" i="27" s="1"/>
  <c r="X40" i="32"/>
  <c r="X68" i="32" s="1"/>
  <c r="Y25" i="29"/>
  <c r="Y46" i="29" s="1"/>
  <c r="I23" i="27"/>
  <c r="I25" i="27" s="1"/>
  <c r="I28" i="27" s="1"/>
  <c r="H40" i="32"/>
  <c r="H68" i="32" s="1"/>
  <c r="I25" i="29"/>
  <c r="I46" i="29" s="1"/>
  <c r="AN23" i="27"/>
  <c r="AN25" i="27" s="1"/>
  <c r="AN28" i="27" s="1"/>
  <c r="AM40" i="32"/>
  <c r="AM68" i="32" s="1"/>
  <c r="AN25" i="29"/>
  <c r="AN46" i="29" s="1"/>
  <c r="X23" i="27"/>
  <c r="X25" i="27" s="1"/>
  <c r="X28" i="27" s="1"/>
  <c r="W40" i="32"/>
  <c r="W68" i="32" s="1"/>
  <c r="X25" i="29"/>
  <c r="X46" i="29" s="1"/>
  <c r="H23" i="27"/>
  <c r="G40" i="32"/>
  <c r="G68" i="32" s="1"/>
  <c r="H25" i="29"/>
  <c r="H46" i="29" s="1"/>
  <c r="AI23" i="27"/>
  <c r="AH40" i="32"/>
  <c r="AH68" i="32" s="1"/>
  <c r="AI25" i="29"/>
  <c r="AI46" i="29" s="1"/>
  <c r="S23" i="27"/>
  <c r="S25" i="27" s="1"/>
  <c r="S28" i="27" s="1"/>
  <c r="R40" i="32"/>
  <c r="R68" i="32" s="1"/>
  <c r="S25" i="29"/>
  <c r="S46" i="29" s="1"/>
  <c r="K23" i="27"/>
  <c r="K25" i="27" s="1"/>
  <c r="K28" i="27" s="1"/>
  <c r="J40" i="32"/>
  <c r="J68" i="32" s="1"/>
  <c r="K25" i="29"/>
  <c r="K46" i="29" s="1"/>
  <c r="AL23" i="27"/>
  <c r="AL25" i="27" s="1"/>
  <c r="AL28" i="27" s="1"/>
  <c r="AK40" i="32"/>
  <c r="AK68" i="32" s="1"/>
  <c r="AL25" i="29"/>
  <c r="AL46" i="29" s="1"/>
  <c r="N23" i="27"/>
  <c r="N25" i="27" s="1"/>
  <c r="N28" i="27" s="1"/>
  <c r="M40" i="32"/>
  <c r="M68" i="32" s="1"/>
  <c r="N25" i="29"/>
  <c r="N46" i="29" s="1"/>
  <c r="Q23" i="27"/>
  <c r="P40" i="32"/>
  <c r="P68" i="32" s="1"/>
  <c r="Q25" i="29"/>
  <c r="Q46" i="29" s="1"/>
  <c r="V23" i="27"/>
  <c r="V25" i="27" s="1"/>
  <c r="V28" i="27" s="1"/>
  <c r="U40" i="32"/>
  <c r="U68" i="32" s="1"/>
  <c r="V25" i="29"/>
  <c r="V46" i="29" s="1"/>
  <c r="AF23" i="27"/>
  <c r="AE40" i="32"/>
  <c r="AE68" i="32" s="1"/>
  <c r="AF25" i="29"/>
  <c r="AF46" i="29" s="1"/>
  <c r="P23" i="27"/>
  <c r="P25" i="27" s="1"/>
  <c r="P28" i="27" s="1"/>
  <c r="O40" i="32"/>
  <c r="O68" i="32" s="1"/>
  <c r="P25" i="29"/>
  <c r="P46" i="29" s="1"/>
  <c r="R23" i="27"/>
  <c r="R25" i="27" s="1"/>
  <c r="R28" i="27" s="1"/>
  <c r="Q40" i="32"/>
  <c r="Q68" i="32" s="1"/>
  <c r="R25" i="29"/>
  <c r="R46" i="29" s="1"/>
  <c r="AA23" i="27"/>
  <c r="Z40" i="32"/>
  <c r="Z68" i="32" s="1"/>
  <c r="AA25" i="29"/>
  <c r="AA46" i="29" s="1"/>
  <c r="AC23" i="27"/>
  <c r="AB40" i="32"/>
  <c r="AB68" i="32" s="1"/>
  <c r="AC25" i="29"/>
  <c r="AC46" i="29" s="1"/>
  <c r="M23" i="27"/>
  <c r="M25" i="27" s="1"/>
  <c r="M28" i="27" s="1"/>
  <c r="L40" i="32"/>
  <c r="L68" i="32" s="1"/>
  <c r="M25" i="29"/>
  <c r="M46" i="29" s="1"/>
  <c r="J23" i="27"/>
  <c r="I40" i="32"/>
  <c r="I68" i="32" s="1"/>
  <c r="J25" i="29"/>
  <c r="J46" i="29" s="1"/>
  <c r="AB23" i="27"/>
  <c r="AA40" i="32"/>
  <c r="AA68" i="32" s="1"/>
  <c r="AB25" i="29"/>
  <c r="AB46" i="29" s="1"/>
  <c r="L23" i="27"/>
  <c r="L25" i="27" s="1"/>
  <c r="L28" i="27" s="1"/>
  <c r="K40" i="32"/>
  <c r="K68" i="32" s="1"/>
  <c r="L25" i="29"/>
  <c r="L46" i="29" s="1"/>
  <c r="AM23" i="27"/>
  <c r="AM25" i="27" s="1"/>
  <c r="AM28" i="27" s="1"/>
  <c r="AL40" i="32"/>
  <c r="AL68" i="32" s="1"/>
  <c r="AM25" i="29"/>
  <c r="AM46" i="29" s="1"/>
  <c r="W23" i="27"/>
  <c r="W25" i="27" s="1"/>
  <c r="W28" i="27" s="1"/>
  <c r="V40" i="32"/>
  <c r="V68" i="32" s="1"/>
  <c r="W25" i="29"/>
  <c r="W46" i="29" s="1"/>
  <c r="O23" i="27"/>
  <c r="O25" i="27" s="1"/>
  <c r="O28" i="27" s="1"/>
  <c r="N40" i="32"/>
  <c r="N68" i="32" s="1"/>
  <c r="O25" i="29"/>
  <c r="O46" i="29" s="1"/>
  <c r="Z23" i="27"/>
  <c r="Y40" i="32"/>
  <c r="Y68" i="32" s="1"/>
  <c r="Z25" i="29"/>
  <c r="Z46" i="29" s="1"/>
  <c r="AG23" i="27"/>
  <c r="AG25" i="27" s="1"/>
  <c r="AG28" i="27" s="1"/>
  <c r="AF40" i="32"/>
  <c r="AF68" i="32" s="1"/>
  <c r="AG25" i="29"/>
  <c r="AG46" i="29" s="1"/>
  <c r="AK23" i="27"/>
  <c r="AJ40" i="32"/>
  <c r="AK25" i="29"/>
  <c r="AK46" i="29" s="1"/>
  <c r="U23" i="27"/>
  <c r="T40" i="32"/>
  <c r="T68" i="32" s="1"/>
  <c r="U25" i="29"/>
  <c r="U46" i="29" s="1"/>
  <c r="AH23" i="27"/>
  <c r="AH25" i="27" s="1"/>
  <c r="AH28" i="27" s="1"/>
  <c r="AG40" i="32"/>
  <c r="AG68" i="32" s="1"/>
  <c r="AH25" i="29"/>
  <c r="AH46" i="29" s="1"/>
  <c r="AJ23" i="27"/>
  <c r="AJ25" i="27" s="1"/>
  <c r="AJ28" i="27" s="1"/>
  <c r="AI40" i="32"/>
  <c r="AI68" i="32" s="1"/>
  <c r="AJ25" i="29"/>
  <c r="AJ46" i="29" s="1"/>
  <c r="T23" i="27"/>
  <c r="T25" i="27" s="1"/>
  <c r="T28" i="27" s="1"/>
  <c r="S40" i="32"/>
  <c r="S68" i="32" s="1"/>
  <c r="T25" i="29"/>
  <c r="T46" i="29" s="1"/>
  <c r="AD23" i="27"/>
  <c r="AC40" i="32"/>
  <c r="AC68" i="32" s="1"/>
  <c r="AD25" i="29"/>
  <c r="AD46" i="29" s="1"/>
  <c r="AE23" i="27"/>
  <c r="AD40" i="32"/>
  <c r="AD68" i="32" s="1"/>
  <c r="AE25" i="29"/>
  <c r="AE46" i="29" s="1"/>
  <c r="W7" i="27"/>
  <c r="W7" i="29"/>
  <c r="V7" i="26"/>
  <c r="V7" i="16"/>
  <c r="X20" i="25"/>
  <c r="W19" i="25"/>
  <c r="P18" i="31"/>
  <c r="O30" i="31"/>
  <c r="K52" i="29" l="1"/>
  <c r="N52" i="29"/>
  <c r="L52" i="29"/>
  <c r="S52" i="29"/>
  <c r="J52" i="29"/>
  <c r="AC52" i="29"/>
  <c r="AA52" i="29"/>
  <c r="AB52" i="29"/>
  <c r="Q52" i="29"/>
  <c r="O52" i="29"/>
  <c r="R52" i="29"/>
  <c r="T52" i="29"/>
  <c r="W52" i="29"/>
  <c r="M52" i="29"/>
  <c r="U52" i="29"/>
  <c r="Y52" i="29"/>
  <c r="AD52" i="29"/>
  <c r="Z52" i="29"/>
  <c r="AF15" i="29"/>
  <c r="AF19" i="29" s="1"/>
  <c r="AE40" i="29"/>
  <c r="AE52" i="29" s="1"/>
  <c r="V52" i="29"/>
  <c r="P52" i="29"/>
  <c r="H52" i="29"/>
  <c r="X52" i="29"/>
  <c r="I52" i="29"/>
  <c r="AI25" i="27"/>
  <c r="AI28" i="27" s="1"/>
  <c r="AK72" i="32"/>
  <c r="AJ68" i="32"/>
  <c r="AJ72" i="32" s="1"/>
  <c r="AE25" i="27"/>
  <c r="AE28" i="27" s="1"/>
  <c r="K58" i="29"/>
  <c r="AK25" i="27"/>
  <c r="AK28" i="27" s="1"/>
  <c r="AD25" i="27"/>
  <c r="AD28" i="27" s="1"/>
  <c r="U25" i="27"/>
  <c r="U28" i="27" s="1"/>
  <c r="AA25" i="27"/>
  <c r="AA28" i="27" s="1"/>
  <c r="AM72" i="32"/>
  <c r="Z25" i="27"/>
  <c r="Z28" i="27" s="1"/>
  <c r="AL72" i="32"/>
  <c r="AC25" i="27"/>
  <c r="AC28" i="27" s="1"/>
  <c r="AF25" i="27"/>
  <c r="AF28" i="27" s="1"/>
  <c r="H25" i="27"/>
  <c r="H28" i="27" s="1"/>
  <c r="Q25" i="27"/>
  <c r="Q28" i="27" s="1"/>
  <c r="D28" i="32"/>
  <c r="AB25" i="27"/>
  <c r="AB28" i="27" s="1"/>
  <c r="W58" i="29"/>
  <c r="X58" i="29"/>
  <c r="AB58" i="29"/>
  <c r="N58" i="29"/>
  <c r="V58" i="29"/>
  <c r="S58" i="29"/>
  <c r="J58" i="29"/>
  <c r="AC58" i="29"/>
  <c r="Q58" i="29"/>
  <c r="O58" i="29"/>
  <c r="I58" i="29"/>
  <c r="D19" i="27"/>
  <c r="J25" i="27"/>
  <c r="J28" i="27" s="1"/>
  <c r="AA58" i="29"/>
  <c r="U58" i="29"/>
  <c r="AE58" i="29"/>
  <c r="Y58" i="29"/>
  <c r="M58" i="29"/>
  <c r="H58" i="29"/>
  <c r="P58" i="29"/>
  <c r="T58" i="29"/>
  <c r="D36" i="32"/>
  <c r="AD58" i="29"/>
  <c r="L58" i="29"/>
  <c r="Z58" i="29"/>
  <c r="R58" i="29"/>
  <c r="G25" i="29"/>
  <c r="D25" i="29" s="1"/>
  <c r="G23" i="27"/>
  <c r="G25" i="27" s="1"/>
  <c r="G28" i="27" s="1"/>
  <c r="Q18" i="31"/>
  <c r="Q28" i="31" s="1"/>
  <c r="Q30" i="31" s="1"/>
  <c r="P28" i="31"/>
  <c r="P30" i="31" s="1"/>
  <c r="F40" i="32"/>
  <c r="D40" i="32" s="1"/>
  <c r="D38" i="29"/>
  <c r="D17" i="29"/>
  <c r="X7" i="27"/>
  <c r="X7" i="29"/>
  <c r="W7" i="26"/>
  <c r="W7" i="16"/>
  <c r="Y20" i="25"/>
  <c r="X19" i="25"/>
  <c r="AG15" i="29" l="1"/>
  <c r="AG19" i="29" s="1"/>
  <c r="D28" i="27"/>
  <c r="D4" i="35" s="1" a="1"/>
  <c r="D4" i="35" s="1"/>
  <c r="F68" i="32"/>
  <c r="D68" i="32" s="1"/>
  <c r="R18" i="31"/>
  <c r="R28" i="31" s="1"/>
  <c r="R30" i="31" s="1"/>
  <c r="D23" i="27"/>
  <c r="D42" i="29"/>
  <c r="G46" i="29"/>
  <c r="G52" i="29" s="1"/>
  <c r="G58" i="29"/>
  <c r="D25" i="27"/>
  <c r="D21" i="29"/>
  <c r="Y7" i="29"/>
  <c r="Y7" i="27"/>
  <c r="X7" i="16"/>
  <c r="X7" i="26"/>
  <c r="Z20" i="25"/>
  <c r="Y19" i="25"/>
  <c r="D30" i="27" l="1" a="1"/>
  <c r="D30" i="27" s="1"/>
  <c r="C34" i="27" s="1" a="1"/>
  <c r="C34" i="27" s="1"/>
  <c r="AF40" i="29"/>
  <c r="AF52" i="29" s="1"/>
  <c r="AF58" i="29"/>
  <c r="AH15" i="29"/>
  <c r="AH19" i="29" s="1"/>
  <c r="D46" i="29"/>
  <c r="D16" i="35" s="1"/>
  <c r="S18" i="31"/>
  <c r="S28" i="31" s="1"/>
  <c r="S30" i="31" s="1"/>
  <c r="D12" i="35"/>
  <c r="D10" i="35"/>
  <c r="D15" i="35"/>
  <c r="D9" i="35"/>
  <c r="D14" i="35"/>
  <c r="Z7" i="27"/>
  <c r="Z7" i="29"/>
  <c r="Y7" i="16"/>
  <c r="Y7" i="26"/>
  <c r="AA20" i="25"/>
  <c r="Z19" i="25"/>
  <c r="T18" i="31"/>
  <c r="T28" i="31" s="1"/>
  <c r="AG40" i="29" l="1"/>
  <c r="AG52" i="29" s="1"/>
  <c r="AG58" i="29"/>
  <c r="AI15" i="29"/>
  <c r="AI19" i="29" s="1"/>
  <c r="AA7" i="27"/>
  <c r="AA7" i="29"/>
  <c r="Z7" i="26"/>
  <c r="Z7" i="16"/>
  <c r="AB20" i="25"/>
  <c r="AA19" i="25"/>
  <c r="U18" i="31"/>
  <c r="U28" i="31" s="1"/>
  <c r="T30" i="31"/>
  <c r="AH40" i="29" l="1"/>
  <c r="AH52" i="29" s="1"/>
  <c r="AH58" i="29"/>
  <c r="AJ15" i="29"/>
  <c r="AJ19" i="29" s="1"/>
  <c r="AB7" i="27"/>
  <c r="AB7" i="29"/>
  <c r="AA7" i="16"/>
  <c r="AA7" i="26"/>
  <c r="AC20" i="25"/>
  <c r="AB19" i="25"/>
  <c r="V18" i="31"/>
  <c r="V28" i="31" s="1"/>
  <c r="U30" i="31"/>
  <c r="AI40" i="29" l="1"/>
  <c r="AI52" i="29" s="1"/>
  <c r="AI58" i="29"/>
  <c r="AK15" i="29"/>
  <c r="AK19" i="29" s="1"/>
  <c r="AJ40" i="29"/>
  <c r="AJ52" i="29" s="1"/>
  <c r="AC7" i="29"/>
  <c r="AC7" i="27"/>
  <c r="AB7" i="16"/>
  <c r="AB7" i="26"/>
  <c r="AD20" i="25"/>
  <c r="AC19" i="25"/>
  <c r="W18" i="31"/>
  <c r="W28" i="31" s="1"/>
  <c r="V30" i="31"/>
  <c r="AL15" i="29" l="1"/>
  <c r="AL19" i="29" s="1"/>
  <c r="AD7" i="27"/>
  <c r="AD7" i="29"/>
  <c r="AC7" i="26"/>
  <c r="AC7" i="16"/>
  <c r="AE20" i="25"/>
  <c r="AD19" i="25"/>
  <c r="X18" i="31"/>
  <c r="W30" i="31"/>
  <c r="AK40" i="29" l="1"/>
  <c r="AK52" i="29" s="1"/>
  <c r="AK58" i="29"/>
  <c r="AM15" i="29"/>
  <c r="AM19" i="29" s="1"/>
  <c r="X28" i="31"/>
  <c r="X30" i="31" s="1"/>
  <c r="D32" i="31" s="1"/>
  <c r="D8" i="31" s="1"/>
  <c r="AE7" i="27"/>
  <c r="AE7" i="29"/>
  <c r="AD7" i="26"/>
  <c r="AD7" i="16"/>
  <c r="AF20" i="25"/>
  <c r="AE19" i="25"/>
  <c r="AN15" i="29" l="1"/>
  <c r="AL40" i="29"/>
  <c r="AL52" i="29" s="1"/>
  <c r="AL58" i="29"/>
  <c r="AF7" i="27"/>
  <c r="AF7" i="29"/>
  <c r="AE7" i="26"/>
  <c r="AE7" i="16"/>
  <c r="AG20" i="25"/>
  <c r="AF19" i="25"/>
  <c r="AN19" i="29" l="1"/>
  <c r="AM40" i="29"/>
  <c r="AM52" i="29" s="1"/>
  <c r="AM58" i="29"/>
  <c r="AJ58" i="29"/>
  <c r="AG7" i="29"/>
  <c r="AG7" i="27"/>
  <c r="AF7" i="16"/>
  <c r="AF7" i="26"/>
  <c r="AH20" i="25"/>
  <c r="AG19" i="25"/>
  <c r="K7" i="24"/>
  <c r="AN58" i="29" l="1"/>
  <c r="D58" i="29" s="1"/>
  <c r="D19" i="29"/>
  <c r="AN40" i="29"/>
  <c r="AH7" i="27"/>
  <c r="AH7" i="29"/>
  <c r="AG7" i="16"/>
  <c r="AG7" i="26"/>
  <c r="AI20" i="25"/>
  <c r="AH19" i="25"/>
  <c r="K7" i="32"/>
  <c r="AN52" i="29" l="1"/>
  <c r="D52" i="29" s="1"/>
  <c r="D40" i="29"/>
  <c r="D13" i="35" s="1"/>
  <c r="D18" i="35" s="1"/>
  <c r="D19" i="35" s="1"/>
  <c r="D20" i="35" s="1"/>
  <c r="AI7" i="27"/>
  <c r="AI7" i="29"/>
  <c r="AH7" i="26"/>
  <c r="AH7" i="16"/>
  <c r="AJ20" i="25"/>
  <c r="AI19" i="25"/>
  <c r="L7" i="24"/>
  <c r="M7" i="24"/>
  <c r="AJ7" i="27" l="1"/>
  <c r="AJ7" i="29"/>
  <c r="AI7" i="16"/>
  <c r="AI7" i="26"/>
  <c r="L7" i="32"/>
  <c r="AK20" i="25"/>
  <c r="AJ19" i="25"/>
  <c r="N7" i="24"/>
  <c r="M7" i="32"/>
  <c r="AK7" i="29" l="1"/>
  <c r="AK7" i="27"/>
  <c r="AJ7" i="16"/>
  <c r="AJ7" i="26"/>
  <c r="AL20" i="25"/>
  <c r="AK19" i="25"/>
  <c r="N7" i="32"/>
  <c r="O7" i="24"/>
  <c r="AL7" i="27" l="1"/>
  <c r="AL7" i="29"/>
  <c r="AK7" i="26"/>
  <c r="AK7" i="16"/>
  <c r="AM20" i="25"/>
  <c r="AM19" i="25" s="1"/>
  <c r="AL19" i="25"/>
  <c r="P7" i="24"/>
  <c r="O7" i="32"/>
  <c r="AM7" i="27" l="1"/>
  <c r="AM7" i="29"/>
  <c r="AN7" i="27"/>
  <c r="AN7" i="29"/>
  <c r="AM7" i="26"/>
  <c r="AM7" i="16"/>
  <c r="AL7" i="26"/>
  <c r="AL7" i="16"/>
  <c r="Q7" i="24"/>
  <c r="P7" i="32"/>
  <c r="R7" i="24" l="1"/>
  <c r="Q7" i="32"/>
  <c r="S7" i="24" l="1"/>
  <c r="R7" i="32"/>
  <c r="T7" i="24" l="1"/>
  <c r="S7" i="32"/>
  <c r="U7" i="24" l="1"/>
  <c r="T7" i="32"/>
  <c r="V7" i="24" l="1"/>
  <c r="U7" i="32"/>
  <c r="W7" i="24" l="1"/>
  <c r="V7" i="32"/>
  <c r="X7" i="24" l="1"/>
  <c r="W7" i="32"/>
  <c r="Y7" i="24" l="1"/>
  <c r="X7" i="32"/>
  <c r="Y7" i="32" l="1"/>
  <c r="Z7" i="24"/>
  <c r="AA7" i="24" l="1"/>
  <c r="Z7" i="32"/>
  <c r="AB7" i="24" l="1"/>
  <c r="AA7" i="32"/>
  <c r="AC7" i="24" l="1"/>
  <c r="AB7" i="32"/>
  <c r="AC7" i="32" l="1"/>
  <c r="AD7" i="24"/>
  <c r="AE7" i="24" l="1"/>
  <c r="AD7" i="32"/>
  <c r="AF7" i="24" l="1"/>
  <c r="AE7" i="32"/>
  <c r="AG7" i="24" l="1"/>
  <c r="AF7" i="32"/>
  <c r="AH7" i="24" l="1"/>
  <c r="AG7" i="32"/>
  <c r="AI7" i="24" l="1"/>
  <c r="AH7" i="32"/>
  <c r="AJ7" i="24" l="1"/>
  <c r="AI7" i="32"/>
  <c r="AK7" i="24" l="1"/>
  <c r="AJ7" i="32"/>
  <c r="AL7" i="24" l="1"/>
  <c r="AM7" i="24"/>
  <c r="AK7" i="32"/>
  <c r="AM7" i="32" l="1"/>
  <c r="AL7" i="32"/>
  <c r="J7" i="24"/>
  <c r="J7" i="32" l="1"/>
  <c r="H7" i="24"/>
  <c r="I7" i="24"/>
  <c r="I7" i="32" l="1"/>
  <c r="H7" i="32"/>
  <c r="G7" i="24"/>
  <c r="G7" i="32" l="1"/>
  <c r="E7" i="24"/>
  <c r="F7" i="24"/>
  <c r="E7" i="32" l="1"/>
  <c r="F7" i="32"/>
  <c r="AI25" i="32"/>
  <c r="AI26" i="32" s="1"/>
  <c r="AI30" i="32" s="1"/>
  <c r="AI72" i="32" s="1"/>
  <c r="AE25" i="32"/>
  <c r="AE26" i="32" s="1"/>
  <c r="AE30" i="32" s="1"/>
  <c r="AE72" i="32" s="1"/>
  <c r="AA25" i="32"/>
  <c r="AA26" i="32" s="1"/>
  <c r="AA30" i="32" s="1"/>
  <c r="AA72" i="32" s="1"/>
  <c r="W25" i="32"/>
  <c r="W26" i="32" s="1"/>
  <c r="W30" i="32" s="1"/>
  <c r="W72" i="32" s="1"/>
  <c r="S25" i="32"/>
  <c r="S26" i="32" s="1"/>
  <c r="S30" i="32" s="1"/>
  <c r="O25" i="32"/>
  <c r="O26" i="32" s="1"/>
  <c r="O30" i="32" s="1"/>
  <c r="O72" i="32" s="1"/>
  <c r="K25" i="32"/>
  <c r="K26" i="32" s="1"/>
  <c r="K30" i="32" s="1"/>
  <c r="K72" i="32" s="1"/>
  <c r="G25" i="32"/>
  <c r="G26" i="32" s="1"/>
  <c r="G30" i="32" s="1"/>
  <c r="G72" i="32" s="1"/>
  <c r="AD25" i="32"/>
  <c r="AD26" i="32" s="1"/>
  <c r="AD30" i="32" s="1"/>
  <c r="AD72" i="32" s="1"/>
  <c r="V25" i="32"/>
  <c r="V26" i="32" s="1"/>
  <c r="V30" i="32" s="1"/>
  <c r="V72" i="32" s="1"/>
  <c r="N25" i="32"/>
  <c r="N26" i="32" s="1"/>
  <c r="N30" i="32" s="1"/>
  <c r="N72" i="32" s="1"/>
  <c r="AG25" i="32"/>
  <c r="AG26" i="32" s="1"/>
  <c r="AG30" i="32" s="1"/>
  <c r="AG72" i="32" s="1"/>
  <c r="AC25" i="32"/>
  <c r="AC26" i="32" s="1"/>
  <c r="AC30" i="32" s="1"/>
  <c r="AC72" i="32" s="1"/>
  <c r="Y25" i="32"/>
  <c r="Y26" i="32" s="1"/>
  <c r="Y30" i="32" s="1"/>
  <c r="Y72" i="32" s="1"/>
  <c r="U25" i="32"/>
  <c r="U26" i="32" s="1"/>
  <c r="U30" i="32" s="1"/>
  <c r="U72" i="32" s="1"/>
  <c r="Q25" i="32"/>
  <c r="Q26" i="32" s="1"/>
  <c r="Q30" i="32" s="1"/>
  <c r="Q72" i="32" s="1"/>
  <c r="M25" i="32"/>
  <c r="M26" i="32" s="1"/>
  <c r="M30" i="32" s="1"/>
  <c r="M72" i="32" s="1"/>
  <c r="I25" i="32"/>
  <c r="I26" i="32" s="1"/>
  <c r="I30" i="32" s="1"/>
  <c r="I72" i="32" s="1"/>
  <c r="AH25" i="32"/>
  <c r="AH26" i="32" s="1"/>
  <c r="AH30" i="32" s="1"/>
  <c r="AH72" i="32" s="1"/>
  <c r="Z25" i="32"/>
  <c r="Z26" i="32" s="1"/>
  <c r="Z30" i="32" s="1"/>
  <c r="Z72" i="32" s="1"/>
  <c r="R25" i="32"/>
  <c r="R26" i="32" s="1"/>
  <c r="R30" i="32" s="1"/>
  <c r="R72" i="32" s="1"/>
  <c r="J25" i="32"/>
  <c r="J26" i="32" s="1"/>
  <c r="J30" i="32" s="1"/>
  <c r="J72" i="32" s="1"/>
  <c r="F25" i="32"/>
  <c r="F26" i="32" s="1"/>
  <c r="AF25" i="32"/>
  <c r="AF26" i="32" s="1"/>
  <c r="AF30" i="32" s="1"/>
  <c r="AF72" i="32" s="1"/>
  <c r="AB25" i="32"/>
  <c r="AB26" i="32" s="1"/>
  <c r="AB30" i="32" s="1"/>
  <c r="AB72" i="32" s="1"/>
  <c r="X25" i="32"/>
  <c r="X26" i="32" s="1"/>
  <c r="X30" i="32" s="1"/>
  <c r="X72" i="32" s="1"/>
  <c r="T25" i="32"/>
  <c r="T26" i="32" s="1"/>
  <c r="T30" i="32" s="1"/>
  <c r="T72" i="32" s="1"/>
  <c r="P25" i="32"/>
  <c r="P26" i="32" s="1"/>
  <c r="P30" i="32" s="1"/>
  <c r="P72" i="32" s="1"/>
  <c r="L25" i="32"/>
  <c r="L26" i="32" s="1"/>
  <c r="L30" i="32" s="1"/>
  <c r="L72" i="32" s="1"/>
  <c r="H25" i="32"/>
  <c r="H26" i="32" s="1"/>
  <c r="H30" i="32" s="1"/>
  <c r="H72" i="32" s="1"/>
  <c r="S72" i="32" l="1"/>
  <c r="D26" i="32"/>
  <c r="F30" i="32"/>
  <c r="F72" i="32" s="1"/>
  <c r="F74" i="32" s="1"/>
  <c r="G74" i="32" s="1"/>
  <c r="H74" i="32" s="1"/>
  <c r="I74" i="32" s="1"/>
  <c r="J74" i="32" s="1"/>
  <c r="D25" i="32"/>
  <c r="K74" i="32" l="1"/>
  <c r="L74" i="32" s="1"/>
  <c r="M74" i="32" s="1"/>
  <c r="N74" i="32" s="1"/>
  <c r="O74" i="32" s="1"/>
  <c r="P74" i="32" s="1"/>
  <c r="Q74" i="32" s="1"/>
  <c r="R74" i="32" s="1"/>
  <c r="S74" i="32" s="1"/>
  <c r="T74" i="32" s="1"/>
  <c r="U74" i="32" s="1"/>
  <c r="V74" i="32" s="1"/>
  <c r="W74" i="32" s="1"/>
  <c r="X74" i="32" s="1"/>
  <c r="Y74" i="32" s="1"/>
  <c r="Z74" i="32" s="1"/>
  <c r="AA74" i="32" s="1"/>
  <c r="AB74" i="32" s="1"/>
  <c r="AC74" i="32" s="1"/>
  <c r="AD74" i="32" s="1"/>
  <c r="AE74" i="32" s="1"/>
  <c r="AF74" i="32" s="1"/>
  <c r="AG74" i="32" s="1"/>
  <c r="AH74" i="32" s="1"/>
  <c r="AI74" i="32" s="1"/>
  <c r="AJ74" i="32" s="1"/>
  <c r="AK74" i="32" s="1"/>
  <c r="AL74" i="32" s="1"/>
  <c r="AM74" i="32" s="1"/>
  <c r="D30" i="32"/>
  <c r="D257"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tc={83D75618-8899-44F6-AA61-2A161F17175E}</author>
    <author>tc={A6A5DAFD-BCDF-4AA7-A229-FEAD0C222428}</author>
    <author>tc={562EB10F-5107-4D83-92B3-6751DF8FEA3D}</author>
    <author>tc={25F90E6B-9B91-445D-BE14-403EA647BBC3}</author>
  </authors>
  <commentList>
    <comment ref="C24" authorId="0" shapeId="0" xr:uid="{83D75618-8899-44F6-AA61-2A161F17175E}">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Selecionar sinal (+) no lado esquerdo para inclusão de linhas</t>
      </text>
    </comment>
    <comment ref="C81" authorId="1" shapeId="0" xr:uid="{A6A5DAFD-BCDF-4AA7-A229-FEAD0C222428}">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Selecionar sinal (+) no lado esquerdo para inclusão de linhas</t>
      </text>
    </comment>
    <comment ref="C150" authorId="2" shapeId="0" xr:uid="{562EB10F-5107-4D83-92B3-6751DF8FEA3D}">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Selecionar sinal (+) no lado esquerdo para inclusão de linhas</t>
      </text>
    </comment>
    <comment ref="C208" authorId="3" shapeId="0" xr:uid="{25F90E6B-9B91-445D-BE14-403EA647BBC3}">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Selecionar sinal (+) no lado esquerdo para inclusão de linhas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tc={B3E84993-C98A-4730-B190-484BDA75B4F3}</author>
    <author>tc={5C84A925-E998-4258-8113-99FB66435368}</author>
    <author>tc={BFAD28EF-1175-4C55-AA8C-A5FE2B6248E3}</author>
    <author>tc={2871AD38-4812-47DE-8B68-A0F82C5CE7D8}</author>
  </authors>
  <commentList>
    <comment ref="C24" authorId="0" shapeId="0" xr:uid="{B3E84993-C98A-4730-B190-484BDA75B4F3}">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Selecionar sinal (+) no lado esquerdo para inclusão de linhas</t>
      </text>
    </comment>
    <comment ref="C65" authorId="1" shapeId="0" xr:uid="{5C84A925-E998-4258-8113-99FB66435368}">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Inserir fórmula do somatório, sempre que a informação seja organizada com subtotais nos campos editáveis assinalados a azul claro (ex: subtotal 1, subtotal 2,…)</t>
      </text>
    </comment>
    <comment ref="C81" authorId="2" shapeId="0" xr:uid="{BFAD28EF-1175-4C55-AA8C-A5FE2B6248E3}">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Selecionar sinal (+) no lado esquerdo para inclusão de linhas</t>
      </text>
    </comment>
    <comment ref="C122" authorId="3" shapeId="0" xr:uid="{2871AD38-4812-47DE-8B68-A0F82C5CE7D8}">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Inserir fórmula do somatório, sempre que a informação seja organizada com subtotais nos campos editáveis assinalados a azul claro (ex: subtotal 1, subtotal 2,…)</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tc={3B3AF712-8566-4C58-84CD-EA40E5B49C37}</author>
    <author>tc={BCCB62ED-E698-4CD0-A5A7-DD4A96088B6E}</author>
    <author>tc={B4CF76A3-CB75-4989-8632-27BD2C7CFFB1}</author>
    <author>tc={42CA653E-8515-45A7-99B9-68CF1032DB6D}</author>
  </authors>
  <commentList>
    <comment ref="C24" authorId="0" shapeId="0" xr:uid="{3B3AF712-8566-4C58-84CD-EA40E5B49C37}">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Selecionar sinal (+) no lado esquerdo para inclusão de linhas</t>
      </text>
    </comment>
    <comment ref="C65" authorId="1" shapeId="0" xr:uid="{BCCB62ED-E698-4CD0-A5A7-DD4A96088B6E}">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Inserir fórmula do somatório, sempre que a informação seja organizada com subtotais nos campos editáveis assinalados a azul claro (ex: subtotal 1, subtotal 2,…)</t>
      </text>
    </comment>
    <comment ref="C81" authorId="2" shapeId="0" xr:uid="{B4CF76A3-CB75-4989-8632-27BD2C7CFFB1}">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Selecionar sinal (+) no lado esquerdo para inclusão de linhas</t>
      </text>
    </comment>
    <comment ref="C122" authorId="3" shapeId="0" xr:uid="{42CA653E-8515-45A7-99B9-68CF1032DB6D}">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Inserir somatório sempre que a informação seja organizada com subtotais.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<sst xmlns="http://schemas.openxmlformats.org/spreadsheetml/2006/main" count="398" uniqueCount="230">
  <si>
    <t>Valor Residual</t>
  </si>
  <si>
    <t>ESTUDO DE VIABILIDADE FINANCEIRA</t>
  </si>
  <si>
    <t>ESTUDO DE VIABILIDADE FINANCEIRA (EVF) - Pressupostos</t>
  </si>
  <si>
    <t>Período de referência (anos)</t>
  </si>
  <si>
    <t>Custos de Substituição</t>
  </si>
  <si>
    <t>Modelo de Preenchimento EVF - Guião</t>
  </si>
  <si>
    <t>Instruções de preenchimento:</t>
  </si>
  <si>
    <t>Preços constantes (utilização IPC)</t>
  </si>
  <si>
    <t>Foram excluídas todas as caraterísticas contabilísticas  que não constituam numerário, como as amortizações e as provisões para substituições e as provisões para imprevistos?</t>
  </si>
  <si>
    <t>N</t>
  </si>
  <si>
    <t>Total</t>
  </si>
  <si>
    <t>Trata-se de um Investimento novo ou de continuidade?</t>
  </si>
  <si>
    <t>Ano base = Ano que torna o investimento irreversível</t>
  </si>
  <si>
    <t>Custos Operacionais</t>
  </si>
  <si>
    <t>Descrição dos pressupostos assumidos</t>
  </si>
  <si>
    <t>S/N/NA</t>
  </si>
  <si>
    <t>S</t>
  </si>
  <si>
    <t>NA</t>
  </si>
  <si>
    <t>Novo</t>
  </si>
  <si>
    <t>Tratando-se de um investimento  que contemple uma atividade cujo IVA seja recuperável, o mesmo foi excluído da análise?</t>
  </si>
  <si>
    <t>Vida útil do projeto</t>
  </si>
  <si>
    <t xml:space="preserve">Custo total do Investimento </t>
  </si>
  <si>
    <t>Receitas Operacionais</t>
  </si>
  <si>
    <t>Receita Líquida</t>
  </si>
  <si>
    <t xml:space="preserve">
Caso a resposta seja negativa, deve ser efetuada uma análise financeira consolidada, considerando todos os investimento, proveitos e custos operacionais, mesmo que o proprietário e o operador sejam entidades distintas.
</t>
  </si>
  <si>
    <t xml:space="preserve">
Caso a candidatura integre um investimento mais abrangente, a análise deve ser realizada ao nível do investimento global, independentemente das parcelas apresentadas a financiamento.
</t>
  </si>
  <si>
    <t xml:space="preserve">
A receita líquida do projeto corresponde à receitas operacionais incrementais subtraídas dos custos operacionais incrementais e os custos de substituição de equipamento de vida curta incorridos durante o período correspondente.
Se a aplicação do método incremental implicar a poupança de custos, a mesma deve ser refletida no cálculo da receita líquida.
</t>
  </si>
  <si>
    <t>Ano</t>
  </si>
  <si>
    <t>Fator de atualização do IPC</t>
  </si>
  <si>
    <t>Variação do IPC (para anos com IPC publicado)</t>
  </si>
  <si>
    <t>Plataforma INE - Atualização de Valores com Base no IPC</t>
  </si>
  <si>
    <t>Plataforma INE: Índice de preços no consumidor (IPC, Base - 2012) por Localização geográfica e Agregados especiais; Anual</t>
  </si>
  <si>
    <t>IPC</t>
  </si>
  <si>
    <t>Componente de Investimento</t>
  </si>
  <si>
    <t>Custos de substituição</t>
  </si>
  <si>
    <t xml:space="preserve"> Documento(s) justificativo(s) apresentado(s) em anexo</t>
  </si>
  <si>
    <t xml:space="preserve">
Pressupostos
</t>
  </si>
  <si>
    <t xml:space="preserve">
S/N/NA
</t>
  </si>
  <si>
    <t xml:space="preserve">
Descrição dos pressupostos assumidos
</t>
  </si>
  <si>
    <t xml:space="preserve">
Documento(s) justificativo(s) apresentado(s) em anexo
</t>
  </si>
  <si>
    <t>Continuidade</t>
  </si>
  <si>
    <t>Período de Referência (anos)</t>
  </si>
  <si>
    <t>Taxa de atualização financeira (%)</t>
  </si>
  <si>
    <t>Principais elementos e parâmetros</t>
  </si>
  <si>
    <t>Valores não atualizados</t>
  </si>
  <si>
    <t>Último ano da vida útil do ativo com duração mais extensa</t>
  </si>
  <si>
    <t>Cash Flow Líquido</t>
  </si>
  <si>
    <t>Cash Flow Líquido Acumulado</t>
  </si>
  <si>
    <t>Número de Anos</t>
  </si>
  <si>
    <t>Ano Base</t>
  </si>
  <si>
    <t>Referência para Conversão (t)</t>
  </si>
  <si>
    <t>Vida útil do Investimento com maior duração</t>
  </si>
  <si>
    <t>Ano que torna o investimento irreversível</t>
  </si>
  <si>
    <t>ANO BASE</t>
  </si>
  <si>
    <t>Período de Referência</t>
  </si>
  <si>
    <t>Último Ano do Período de Referência</t>
  </si>
  <si>
    <t>t</t>
  </si>
  <si>
    <t>t-1</t>
  </si>
  <si>
    <t>t-2</t>
  </si>
  <si>
    <t>t-3</t>
  </si>
  <si>
    <t>t-4</t>
  </si>
  <si>
    <t>t-5</t>
  </si>
  <si>
    <t>t+1</t>
  </si>
  <si>
    <t>t+2</t>
  </si>
  <si>
    <t>t+3</t>
  </si>
  <si>
    <t>t+4</t>
  </si>
  <si>
    <t>t+5</t>
  </si>
  <si>
    <t>t+6</t>
  </si>
  <si>
    <t>t+7</t>
  </si>
  <si>
    <t>t+8</t>
  </si>
  <si>
    <t>t+9</t>
  </si>
  <si>
    <t>t+10</t>
  </si>
  <si>
    <t>t+11</t>
  </si>
  <si>
    <t>t+12</t>
  </si>
  <si>
    <t>t+13</t>
  </si>
  <si>
    <t>t+14</t>
  </si>
  <si>
    <t>t+15</t>
  </si>
  <si>
    <t>t+16</t>
  </si>
  <si>
    <t>t+17</t>
  </si>
  <si>
    <t>t+18</t>
  </si>
  <si>
    <t>t+19</t>
  </si>
  <si>
    <t>t+20</t>
  </si>
  <si>
    <t>t+21</t>
  </si>
  <si>
    <t>t+22</t>
  </si>
  <si>
    <t>t+23</t>
  </si>
  <si>
    <t>t+24</t>
  </si>
  <si>
    <t>t+25</t>
  </si>
  <si>
    <t>t+26</t>
  </si>
  <si>
    <t>t+27</t>
  </si>
  <si>
    <t>t+28</t>
  </si>
  <si>
    <t>t+29</t>
  </si>
  <si>
    <t>Investimento (análise incremental)</t>
  </si>
  <si>
    <t>A</t>
  </si>
  <si>
    <t>B</t>
  </si>
  <si>
    <t>VAL (Valor atual líquido) (preços constantes)</t>
  </si>
  <si>
    <t>Custo Total do Investimento</t>
  </si>
  <si>
    <t>Receitas Líquidas = Receitas Operacionais – Custos Operacionais - Custos de Substituição + Valor Residual = (3) – (4) - (5) + (2)</t>
  </si>
  <si>
    <t>Custo Total do Investimento – Receitas Líquidas = (1) – (6)</t>
  </si>
  <si>
    <t xml:space="preserve">Valor Atual Líquido Financeiro do Investimento (VALF) </t>
  </si>
  <si>
    <t>Valores atualizados</t>
  </si>
  <si>
    <t>Taxa de Rentabilidade Financeira do Investimento (TRF)</t>
  </si>
  <si>
    <t>Entradas</t>
  </si>
  <si>
    <t>Saídas</t>
  </si>
  <si>
    <t>Investimento (cenário contrafactual, cenário base, sem o investimento do projeto proposto)</t>
  </si>
  <si>
    <t>I. Apuramento das Receitas Operacionais Líquidas</t>
  </si>
  <si>
    <t>I.1 Check-List</t>
  </si>
  <si>
    <t>I.2 Base</t>
  </si>
  <si>
    <t xml:space="preserve">Apuramento do Défice de Financiamento </t>
  </si>
  <si>
    <t>Apuramento do Défice de Financiamento  (%) = (7)/(1) *</t>
  </si>
  <si>
    <t>II. Apuramento do Indicadores de Desempenho Financeiro</t>
  </si>
  <si>
    <t>Taxa de desconto (%)</t>
  </si>
  <si>
    <t>Conversão de preços correntes para preços constantes</t>
  </si>
  <si>
    <t>Investimento (cenário com o investimento proposto para o projeto)</t>
  </si>
  <si>
    <t>Custos de substituição (cenário contrafactual, cenário base, sem o investimento do projeto proposto)</t>
  </si>
  <si>
    <t>Custos de substituição  (cenário com o investimento proposto para o projeto)</t>
  </si>
  <si>
    <t>Custos de substituição (análise incremental)</t>
  </si>
  <si>
    <t>Receitas operacionais (cenário contrafactual, cenário base, sem o investimento do projeto proposto)</t>
  </si>
  <si>
    <t>Preencher com as fórmulas subjacentes aos valores das receitas apresentadas para este cenário (se necessário, utilizar a folha de cálculo "I.7 CálculosAuxiliares" com as respetivas ligações para o presente quadro).</t>
  </si>
  <si>
    <t>Receitas operacionais (cenário com o investimento proposto para o projeto)</t>
  </si>
  <si>
    <t>Total receitas operacionais (preços correntes)</t>
  </si>
  <si>
    <t>Anos</t>
  </si>
  <si>
    <t>Método incremental</t>
  </si>
  <si>
    <t>valores em euros</t>
  </si>
  <si>
    <t>Investimento</t>
  </si>
  <si>
    <t>Receitas operacionais</t>
  </si>
  <si>
    <t>Total receitas operacionais (valores incrementais a preços correntes)</t>
  </si>
  <si>
    <t>Receitas operacionais (análise incremental)</t>
  </si>
  <si>
    <t>Custos operacionais (cenário contrafactual, cenário base, sem o investimento do projeto proposto)</t>
  </si>
  <si>
    <t>Custos operacionais</t>
  </si>
  <si>
    <t>Total custos operacionais (preços correntes)</t>
  </si>
  <si>
    <t>Total custos de substituição (preços correntes)</t>
  </si>
  <si>
    <t>Total custos de Substituição (preços constantes)</t>
  </si>
  <si>
    <t>Total custos de substituição (valores incrementais a preços correntes)</t>
  </si>
  <si>
    <t>Total custos de substituição (valores incrementais a preços constantes)</t>
  </si>
  <si>
    <t>Total investimento (valores incrementais a preços correntes)</t>
  </si>
  <si>
    <t>Total investimento (valores incrementais a preços constantes)</t>
  </si>
  <si>
    <t>Total investimento (preços correntes)</t>
  </si>
  <si>
    <t>Preencher com as fórmulas subjacentes aos valores dos custos apresentados para este cenário (se necessário, utilizar a folha de cálculo "I.7 CálculosAuxiliares" com as respetivas ligações para o presente quadro).</t>
  </si>
  <si>
    <t>Custos operacionais (cenário com o investimento proposto para o projeto)</t>
  </si>
  <si>
    <t>Custos operacionais (análise incremental)</t>
  </si>
  <si>
    <t>Total custos operacionais (valores incrementais a preços correntes)</t>
  </si>
  <si>
    <t>Fluxos de caixa operacionais (cash flows)</t>
  </si>
  <si>
    <t>Total custos operacionais (valores incrementais a preços constantes)</t>
  </si>
  <si>
    <t>Total receitas operacionais (valores incrementais a preços constantes)</t>
  </si>
  <si>
    <t>Total fluxos de caixa operacionais (cash flows) (valores incrementais a preços constantes)</t>
  </si>
  <si>
    <t>Referência para conversão</t>
  </si>
  <si>
    <t>Valor Residual (preços constantes)</t>
  </si>
  <si>
    <t>Total fluxos de caixa operacionais (cash flows) (preços constantes - valores atualizados)</t>
  </si>
  <si>
    <t>Fluxos de caixa operacionais (cash flows) (preços constantes - valores não atualizados)</t>
  </si>
  <si>
    <t>Taxa de desconto i = 4,00%</t>
  </si>
  <si>
    <t>Último ano do período de referência</t>
  </si>
  <si>
    <t>Anos (vida útil dos investimentos após o período de referência da análise)</t>
  </si>
  <si>
    <t>Valor residual (valores a preços constantes)</t>
  </si>
  <si>
    <t xml:space="preserve">Método do Cálculo da Receita Líquida Atualizada (Discounted Cash Flows Method) </t>
  </si>
  <si>
    <t>Indicadores de desempenho financeiro</t>
  </si>
  <si>
    <t>Sustentabilidade financeira do investimento</t>
  </si>
  <si>
    <t>Fontes de financiamento (preços correntes)</t>
  </si>
  <si>
    <t>Fontes de financiamento (preços constantes)</t>
  </si>
  <si>
    <t>Receitas operacionais (preços constantes)</t>
  </si>
  <si>
    <t>Entradas totais (preços constantes)</t>
  </si>
  <si>
    <t>Custo do investimento (preços constantes)</t>
  </si>
  <si>
    <t>Custos operacionais (preços constantes)</t>
  </si>
  <si>
    <t>Entradas (valores não atualizados)</t>
  </si>
  <si>
    <t>Saídas (valores não atualizados)</t>
  </si>
  <si>
    <t>Serviço da dívida (preços correntes)</t>
  </si>
  <si>
    <t>Serviço da dívida (preços constantes)</t>
  </si>
  <si>
    <t>Saídas totais (preços constantes)</t>
  </si>
  <si>
    <t>Cash Flow</t>
  </si>
  <si>
    <t>Ano de Inicio do Investimento</t>
  </si>
  <si>
    <t>IPC (valores históricos INE / projeções Banco de Portugal / pressupostos restante período de referência)</t>
  </si>
  <si>
    <t xml:space="preserve">Receita liquida operacional atualizada </t>
  </si>
  <si>
    <r>
      <t>Fator de atualização (1+i)</t>
    </r>
    <r>
      <rPr>
        <b/>
        <vertAlign val="superscript"/>
        <sz val="8"/>
        <color theme="0"/>
        <rFont val="Calibri"/>
        <family val="2"/>
        <scheme val="minor"/>
      </rPr>
      <t>n</t>
    </r>
  </si>
  <si>
    <t>Custos de substituição (preços constantes)</t>
  </si>
  <si>
    <t>Valor Residual - Método do cálculo da receita líquida atualizada</t>
  </si>
  <si>
    <t>Células para edição de texto e valores pelo Beneficiário</t>
  </si>
  <si>
    <t>O Beneficiário tem a gestão direta do investimento/exploração?</t>
  </si>
  <si>
    <t>A candidatura apresentada faz parte de um investimento mais abrangente? 
Em caso afirmativo, a análise foi efetuada considerando a totalidade do investimento?</t>
  </si>
  <si>
    <t>Os fluxos de caixa foram calculados numa base incremental?</t>
  </si>
  <si>
    <t xml:space="preserve">
A conversão de preços correntes para preços constantes deve ser feita com base no Índice de Preços do Consumidor (IPC) publicado oficialmente pelo Banco de Portugal ou pelo INE.
Eventuais custos de investimento anteriores ao ano identificado como ano base (ano da decisão que torna o investimento irreversível) deverão ser convertidos a preços constantes do ano base, mediante capitalização pelo IPC.
Não deve ser considerado o montante associado a revisões de preços, uma vez que a análise é efetuada a preços constantes do primeiro ano do investimento, sendo por isso excluído o efeito da inflação.
</t>
  </si>
  <si>
    <t>Método da Receita Líquida Atualizada ("Discounted Cash Flows Method") e taxa de desconto</t>
  </si>
  <si>
    <t>Fluxos de caixa ("Cash flows")</t>
  </si>
  <si>
    <t xml:space="preserve">
Os fluxos de caixa devem ser considerados no ano em que se prevê a sua realização.
</t>
  </si>
  <si>
    <t xml:space="preserve">
A vida útil do projeto deve corresponder à vida económica do ativo com duração mais extensa, devendo estar suportada em informação técnica específica, de acordo com as melhores práticas do setor e publicada por Entidades oficiais.
O período de referência não pode ser confundido com o período de vida útil da infraestrutura e dos respetivos equipamentos. 
</t>
  </si>
  <si>
    <t xml:space="preserve">
Quando um projeto corresponde a um ativo completamente novo, não existem serviços nem infraestruturas pré-existentes, pelo que no “cenário sem projeto” não existem fluxos de caixa operacionais, nem investimentos alternativos.
</t>
  </si>
  <si>
    <t>O presente instrumento de trabalho é composto de 11 folhas de cálculo:</t>
  </si>
  <si>
    <r>
      <rPr>
        <b/>
        <sz val="8"/>
        <color theme="1"/>
        <rFont val="Calibri"/>
        <family val="2"/>
        <scheme val="minor"/>
      </rPr>
      <t>7.</t>
    </r>
    <r>
      <rPr>
        <sz val="8"/>
        <color theme="1"/>
        <rFont val="Calibri"/>
        <family val="2"/>
        <scheme val="minor"/>
      </rPr>
      <t xml:space="preserve"> O cálculo do défice de financiamento é automaticamente apurado na folha de cálculo </t>
    </r>
    <r>
      <rPr>
        <b/>
        <sz val="8"/>
        <color theme="1"/>
        <rFont val="Calibri"/>
        <family val="2"/>
        <scheme val="minor"/>
      </rPr>
      <t>“IV. Défice Financiamento”</t>
    </r>
    <r>
      <rPr>
        <sz val="8"/>
        <color theme="1"/>
        <rFont val="Calibri"/>
        <family val="2"/>
        <scheme val="minor"/>
      </rPr>
      <t>.</t>
    </r>
  </si>
  <si>
    <t>I.5 Custos Operacionais</t>
  </si>
  <si>
    <t>I.3 Investimento e Custos de Substituição</t>
  </si>
  <si>
    <t>I.4 Receitas Operacionais</t>
  </si>
  <si>
    <t>I.7 Cálculos Auxiliares</t>
  </si>
  <si>
    <t>II.1 Valor Residual</t>
  </si>
  <si>
    <t>II.2 Análise da Rentabilidade</t>
  </si>
  <si>
    <t>III. Sustentabilidade Financeira</t>
  </si>
  <si>
    <t>IV. Défice de Financiamento</t>
  </si>
  <si>
    <t xml:space="preserve">
Quando o IVA é recuperável/dedutível, deve ser excluído da análise (investimento, custos e receitas). 
Se, pelo contrário, o IVA não é recuperável/dedutível, deve o mesmo ser incluído na análise (investimento, custos e receitas).
</t>
  </si>
  <si>
    <t>Células bloqueadas e/ou de calculo automático</t>
  </si>
  <si>
    <t>Impostos diretos  (preços correntes)</t>
  </si>
  <si>
    <t>Impostos diretos (preços constantes)</t>
  </si>
  <si>
    <t>I.6 Cálculo da Receita Líquida Operacional</t>
  </si>
  <si>
    <t>Valor Residual - Outra metodologia</t>
  </si>
  <si>
    <t>Qual a metodologia de cálculo do Valor Residual?</t>
  </si>
  <si>
    <t>Método do cálculo da receita líquida atualizada</t>
  </si>
  <si>
    <t>Outra metodologia</t>
  </si>
  <si>
    <t>Cálculos Auxiliares (se aplicável)</t>
  </si>
  <si>
    <t>1. As folhas de cálculo encontram-se protegidas. Apenas podem ser inseridos valores e texto nas células predefinidas e destacadas em tons de “azul claro”, excetuando a folha de cálculo “I.7 CálculosAuxiliares”, na qual não existe qualquer restrição. As células destacadas em tons de “azul escuro” estão protegidas, não sendo possível efetuar qualquer edição. No entanto, para efeitos de transparência do procedimento, é possível verificar as fórmulas utilizadas selecionando as respetivas células.</t>
  </si>
  <si>
    <r>
      <rPr>
        <b/>
        <sz val="8"/>
        <color theme="1"/>
        <rFont val="Calibri"/>
        <family val="2"/>
        <scheme val="minor"/>
      </rPr>
      <t>2.</t>
    </r>
    <r>
      <rPr>
        <sz val="8"/>
        <color theme="1"/>
        <rFont val="Calibri"/>
        <family val="2"/>
        <scheme val="minor"/>
      </rPr>
      <t xml:space="preserve"> Para confirmação da </t>
    </r>
    <r>
      <rPr>
        <u/>
        <sz val="8"/>
        <color theme="1"/>
        <rFont val="Calibri"/>
        <family val="2"/>
        <scheme val="minor"/>
      </rPr>
      <t>metodologia e dos pressupostos utilizados</t>
    </r>
    <r>
      <rPr>
        <sz val="8"/>
        <color theme="1"/>
        <rFont val="Calibri"/>
        <family val="2"/>
        <scheme val="minor"/>
      </rPr>
      <t xml:space="preserve"> no Estudo de Viabilidade Financeira (EVF), deve ser preenchida a</t>
    </r>
    <r>
      <rPr>
        <b/>
        <sz val="8"/>
        <color theme="1"/>
        <rFont val="Calibri"/>
        <family val="2"/>
        <scheme val="minor"/>
      </rPr>
      <t xml:space="preserve"> </t>
    </r>
    <r>
      <rPr>
        <sz val="8"/>
        <color theme="1"/>
        <rFont val="Calibri"/>
        <family val="2"/>
        <scheme val="minor"/>
      </rPr>
      <t xml:space="preserve">folha de cálculo </t>
    </r>
    <r>
      <rPr>
        <b/>
        <sz val="8"/>
        <color theme="1"/>
        <rFont val="Calibri"/>
        <family val="2"/>
        <scheme val="minor"/>
      </rPr>
      <t>“I.1 Check-List”</t>
    </r>
    <r>
      <rPr>
        <sz val="8"/>
        <color theme="1"/>
        <rFont val="Calibri"/>
        <family val="2"/>
        <scheme val="minor"/>
      </rPr>
      <t>, fornecendo a descrição dos pressupostos assumidos e a indicação dos documentos justificativos apresentados em anexo.</t>
    </r>
  </si>
  <si>
    <r>
      <rPr>
        <b/>
        <sz val="8"/>
        <color theme="1"/>
        <rFont val="Calibri"/>
        <family val="2"/>
        <scheme val="minor"/>
      </rPr>
      <t>3.</t>
    </r>
    <r>
      <rPr>
        <sz val="8"/>
        <color theme="1"/>
        <rFont val="Calibri"/>
        <family val="2"/>
        <scheme val="minor"/>
      </rPr>
      <t xml:space="preserve"> Para incorporação no EVF dos pressupostos relativos ao período de referência, vida útil e IPC, deve proceder-se ao preenchimento da folha de cálculo </t>
    </r>
    <r>
      <rPr>
        <b/>
        <sz val="8"/>
        <color theme="1"/>
        <rFont val="Calibri"/>
        <family val="2"/>
        <scheme val="minor"/>
      </rPr>
      <t>“1.2. Base”.</t>
    </r>
  </si>
  <si>
    <t>Receitas operacionais líquidas atualizadas</t>
  </si>
  <si>
    <t>Projeto Gerador de Receitas Operacionais Líquidas?</t>
  </si>
  <si>
    <r>
      <t xml:space="preserve">5.	</t>
    </r>
    <r>
      <rPr>
        <sz val="8"/>
        <color theme="1"/>
        <rFont val="Calibri"/>
        <family val="2"/>
        <scheme val="minor"/>
      </rPr>
      <t>Confirmando-se que a operação gera receita operacional líquida positiva, procede-se ao preenchimento da folha de cálculo “</t>
    </r>
    <r>
      <rPr>
        <b/>
        <sz val="8"/>
        <color theme="1"/>
        <rFont val="Calibri"/>
        <family val="2"/>
        <scheme val="minor"/>
      </rPr>
      <t>II.1 ValorResidual</t>
    </r>
    <r>
      <rPr>
        <sz val="8"/>
        <color theme="1"/>
        <rFont val="Calibri"/>
        <family val="2"/>
        <scheme val="minor"/>
      </rPr>
      <t>”, indicando qual a metodologia de cálculo adotada.
Na folha de cálculo</t>
    </r>
    <r>
      <rPr>
        <b/>
        <sz val="8"/>
        <color theme="1"/>
        <rFont val="Calibri"/>
        <family val="2"/>
        <scheme val="minor"/>
      </rPr>
      <t xml:space="preserve"> “II.1 ValorResidual”, </t>
    </r>
    <r>
      <rPr>
        <sz val="8"/>
        <color theme="1"/>
        <rFont val="Calibri"/>
        <family val="2"/>
        <scheme val="minor"/>
      </rPr>
      <t xml:space="preserve">devem ser preenchidas as receitas e os custos esperados entre o fim do período de referência e o fim da vida útil do investimento com maior duração. No caso de ser utilizado um método diferente, o mesmo, deve ser devidamente fundamentado e o seu apuramento demonstrado na respetiva folha.
</t>
    </r>
  </si>
  <si>
    <t>6. A folha de cálculo “II.2 AnáliseRentabilidade” é preenchida automaticamente.</t>
  </si>
  <si>
    <r>
      <rPr>
        <b/>
        <sz val="8"/>
        <color theme="1"/>
        <rFont val="Calibri"/>
        <family val="2"/>
        <scheme val="minor"/>
      </rPr>
      <t xml:space="preserve">4. </t>
    </r>
    <r>
      <rPr>
        <sz val="8"/>
        <color theme="1"/>
        <rFont val="Calibri"/>
        <family val="2"/>
        <scheme val="minor"/>
      </rPr>
      <t>Para confirmação se a operação gera, ou não, receita operacional líquida positiva, deve proceder-se ao preenchimento das folhas de cálculo “</t>
    </r>
    <r>
      <rPr>
        <b/>
        <sz val="8"/>
        <color theme="1"/>
        <rFont val="Calibri"/>
        <family val="2"/>
        <scheme val="minor"/>
      </rPr>
      <t>I.3 Invest+Substuição”, “I.4 ReceitasOperacionais”, “I.5 CustosOperacionais”, “I.6 CálculoReceitasOperacionais” e “I.7 CálculosAuxiliares</t>
    </r>
    <r>
      <rPr>
        <sz val="8"/>
        <color theme="1"/>
        <rFont val="Calibri"/>
        <family val="2"/>
        <scheme val="minor"/>
      </rPr>
      <t xml:space="preserve">” (caso seja necessário).
Caso o projeto seja sinalizado como </t>
    </r>
    <r>
      <rPr>
        <b/>
        <sz val="8"/>
        <color theme="1"/>
        <rFont val="Calibri"/>
        <family val="2"/>
        <scheme val="minor"/>
      </rPr>
      <t>Projeto Gerador de Receitas Operacionais Líquidas Positivas,</t>
    </r>
    <r>
      <rPr>
        <sz val="8"/>
        <color theme="1"/>
        <rFont val="Calibri"/>
        <family val="2"/>
        <scheme val="minor"/>
      </rPr>
      <t xml:space="preserve"> deve seguir-se a análise para a folha de cálculo </t>
    </r>
    <r>
      <rPr>
        <b/>
        <sz val="8"/>
        <color theme="1"/>
        <rFont val="Calibri"/>
        <family val="2"/>
        <scheme val="minor"/>
      </rPr>
      <t>"II.1 ValorResidual".</t>
    </r>
    <r>
      <rPr>
        <sz val="8"/>
        <color theme="1"/>
        <rFont val="Calibri"/>
        <family val="2"/>
        <scheme val="minor"/>
      </rPr>
      <t xml:space="preserve"> Caso seja um </t>
    </r>
    <r>
      <rPr>
        <b/>
        <sz val="8"/>
        <color theme="1"/>
        <rFont val="Calibri"/>
        <family val="2"/>
        <scheme val="minor"/>
      </rPr>
      <t>Projeto Não Gerador de Receitas Operacionais Líquidas</t>
    </r>
    <r>
      <rPr>
        <sz val="8"/>
        <color theme="1"/>
        <rFont val="Calibri"/>
        <family val="2"/>
        <scheme val="minor"/>
      </rPr>
      <t xml:space="preserve">, o Beneficiário deve proceder obrigatoriamente à Análise de Sustentabilidade, preenchendo a folha de calculo </t>
    </r>
    <r>
      <rPr>
        <b/>
        <sz val="8"/>
        <color theme="1"/>
        <rFont val="Calibri"/>
        <family val="2"/>
        <scheme val="minor"/>
      </rPr>
      <t>"III. SustentabilidadeFinanceira"</t>
    </r>
    <r>
      <rPr>
        <sz val="8"/>
        <color theme="1"/>
        <rFont val="Calibri"/>
        <family val="2"/>
        <scheme val="minor"/>
      </rPr>
      <t xml:space="preserve">.
</t>
    </r>
  </si>
  <si>
    <t>Metodologia a adotar para os projetos do Norte2030</t>
  </si>
  <si>
    <t xml:space="preserve">
A análise incremental compara um "cenário contrafactual" sem investimento com o "cenário com o investimento" proposto para o projeto. 
Caso a candidatura respeite a um ativo existente (cenário de continuidade), deve ser efetuada uma análise incremental com base no efeito comparativo entre os cenários com e sem investimento, devendo o cenário sem investimento salvaguardar a continuidade do serviço (Ex.: “Business As Usual – BAU”, “Do-minimum”).
Sempre que uma operação equivale a um novo ativo, sem serviço ou infraestrutura preexistentes, as receitas e os custos devem ser os do novo investimento.
Consultar o documento de Norma de Gestão nº1/2024.
</t>
  </si>
  <si>
    <t xml:space="preserve">
Deve ser utilizado o método dos fluxos de caixa atualizados com uma taxa de desconto de 4%, conforme o documento de Norma de Gestão nº1/2024.
</t>
  </si>
  <si>
    <t xml:space="preserve">
Conforme o ponto A.3.1. do documento de Norma de Gestão nº1/2024.
</t>
  </si>
  <si>
    <t xml:space="preserve">
O ano base deve corresponder ao ano que torna o investimento irreversível, ou seja, o início dos trabalhos de construção relacionados com o investimento ou o primeiro compromisso firme de encomenda de equipamentos ou outro.
A compra de terrenos e os trabalhos preparatórios, como a obtenção de licenças e a realização de estudos de viabilidade, etc., não são considerados início dos trabalhos.
Conforme o ponto  A.3.1. do documento de Norma de Gestão nº1/2024.
</t>
  </si>
  <si>
    <t xml:space="preserve">
O período de referência deve incluir todo o período de investimento (contabilizado a partir do ano da decisão que torna o investimento irreversível) e de exploração.
Deverão ser considerados os períodos de referência por setor evidenciados na tabela 2, no ponto  A.3.1. do documento de Norma de Gestão nº1/2024.
</t>
  </si>
  <si>
    <t xml:space="preserve">
Deve ser apresentada documentação de suporte para os montantes do investimento a preços correntes (registos históricos, adjudicações, faturação, estudos técnicos, etc.). Estes valor devem ser convertidos para preços constante nas folha de cálculo "I.3 Invest+Substuição".
O investimento global deve ser excluído de contingências, de revisão de preços e de IVA (caso seja dedutível).
Conforme ponto A.3.1.1. do documento de Norma de Gestão nº1/2024.
</t>
  </si>
  <si>
    <t xml:space="preserve">
1. Devem ser considerados os custos de substituição dos equipamentos, que sejam necessários para assegurar o funcionamento técnico adequado da operação. 
2. A projeção dos custos de substituição deve ser efetuada em conformidade com as vidas úteis assumidas, estando as mesmas suportadas por documentação técnica.
Conforme ponto A.3.1.1. do documento de Norma de Gestão nº1/2024.
</t>
  </si>
  <si>
    <t xml:space="preserve">
Tratando-se de uma operação geradora de receita líquida positiva, o valor residual do investimento deve ser calculado tendo por base do Método do Cálculo da Receita Líquida Atualizada, considerando a vida útil do  investimentos, após o período de referência da análise.
O valor residual dos investimentos deverá ser igualado a zero se a receita líquida atualizada for negativa após o período de referência da análise.
Conforme ponto A.3.1.1. do documento de Norma de Gestão nº1/2024.
</t>
  </si>
  <si>
    <t xml:space="preserve">
Cumprimento dos seguintes pontos:
1. As receitas a considerar são as que resultam de pagamentos diretos dos utilizadores das infraestruturas, excluindo transferências ou subsídios.
2. A previsão do montante total de receitas deve ser suportada por apuramentos contabilísticos da Classe 7, Estudo da Procura e/ou outros documentos técnicos (quantidades e valor unitário).
3. As receitas operacionais incrementais resultam da diferença entre o cenário "com projeto" e o cenário "sem projeto.
4. Sempre que uma operação respeite a um novo ativo, devem ser apenas consideradas as receitas decorrentes desse novo investimento.
Conforme ponto A.3.1.1. do documento de Norma de Gestão nº1/2024.
</t>
  </si>
  <si>
    <t>Número de Anos
(cfr. Tabela 2 do documento de Norma de Gestão nº1/2024 )</t>
  </si>
  <si>
    <t xml:space="preserve">Período de referência a considerar por setor de atividade conforme documento Norma de Gestão nº1/2024: o ano 1 deve corresponder ao ano  de início do Investimento </t>
  </si>
  <si>
    <t>Período de referência a considerar por setor de atividade conforme documento Norma de Gestão nº1/2024: o ano 1 deve corresponder ao ano  de inicio do Investimento (cfr. Folha de cálculo "I.2 Base")</t>
  </si>
  <si>
    <t>Preencher se o "cenário contrafactual" escolhido for o "do-minimum"- para informação mais detalhada, consultar ponto A.3. do documento Norma de Gestão nº1/2024</t>
  </si>
  <si>
    <t>Para efeitos de preenchimento consultar ponto A.3.2. da Norma de Gestão nº1/2024</t>
  </si>
  <si>
    <r>
      <t xml:space="preserve">A presente ferramenta foi desenvolvida com o objetivo de sustentar a avaliação financeira dos projetos de investimentos, cofinanciados pelo </t>
    </r>
    <r>
      <rPr>
        <sz val="8"/>
        <rFont val="Calibri"/>
        <family val="2"/>
        <scheme val="minor"/>
      </rPr>
      <t>Programa</t>
    </r>
    <r>
      <rPr>
        <sz val="8"/>
        <color theme="1"/>
        <rFont val="Calibri"/>
        <family val="2"/>
        <scheme val="minor"/>
      </rPr>
      <t>, no período de programação 2021-2027, em linha com o ponto A.3. do documento Norma de Gestão nº1/2024, relativo às Operações Geradoras de Receita.
Os pressupostos assumidos devem ser suportados por informação relevante e estarem correlacionados com os todos os mapas. Os documentos de suporte devem ser integralmente remetidos.</t>
    </r>
  </si>
  <si>
    <r>
      <rPr>
        <b/>
        <sz val="8"/>
        <color theme="1"/>
        <rFont val="Calibri"/>
        <family val="2"/>
        <scheme val="minor"/>
      </rPr>
      <t xml:space="preserve">7. </t>
    </r>
    <r>
      <rPr>
        <sz val="8"/>
        <color theme="1"/>
        <rFont val="Calibri"/>
        <family val="2"/>
        <scheme val="minor"/>
      </rPr>
      <t xml:space="preserve">	Para confirmação da sustentabilidade do investimento, em conformidade com o referido no ponto A.3.2. da Norma de Gestão nº1/2024, deve ser preenchida a folha de cálculo </t>
    </r>
    <r>
      <rPr>
        <b/>
        <sz val="8"/>
        <color theme="1"/>
        <rFont val="Calibri"/>
        <family val="2"/>
        <scheme val="minor"/>
      </rPr>
      <t>"III. SustentabilidadeFinanceira"</t>
    </r>
    <r>
      <rPr>
        <sz val="8"/>
        <color theme="1"/>
        <rFont val="Calibri"/>
        <family val="2"/>
        <scheme val="minor"/>
      </rPr>
      <t>.
Caso a operação se revele geradora de receita operacional líquida negativa deve ser, obrigatoriamente, demonstrada a sua sustentabilidade financeira do investimento, através do preenchimento da referida folha.</t>
    </r>
  </si>
  <si>
    <t xml:space="preserve">
Cumprimento dos seguintes pontos:
1. Devem ser tidos em conta:
- Custos fixos, incluindo custos de pessoal, manutenção e reparação, gestão e administração geral, seguros, etc.;
- Custos variáveis, como seja o consumo de matérias-primas, energia, consumíveis e reparação, necessários para prolongar a operação, etc.
2. A previsão do montante total de custos operacionais deve ser suportada por apuramentos contabilísticos da Classe 6, Estudo da Procura e/ou outros documentos técnicos (quantidades e valor unitário).
3. Os custos operacionais incrementais resultam da diferença entre o cenário "com projeto" e o cenário "sem projeto".
4. Sempre que uma operação respeite a um novo ativo, devem ser apenas considerados os custos decorrentes desse novo investimento).
Conforme ponto A.3.1.1. do documento de Norma de Gestão nº1/2024.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</si>
</sst>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 #,##0.00\ &quot;€&quot;_-;\-* #,##0.00\ &quot;€&quot;_-;_-* &quot;-&quot;??\ &quot;€&quot;_-;_-@_-"/>
    <numFmt numFmtId="43" formatCode="_-* #,##0.00_-;\-* #,##0.00_-;_-* &quot;-&quot;??_-;_-@_-"/>
    <numFmt numFmtId="164" formatCode="_-* #,##0_-;\-* #,##0_-;_-* &quot;-&quot;??_-;_-@_-"/>
    <numFmt numFmtId="165" formatCode="_-* #,##0.0000_-;\-* #,##0.0000_-;_-* &quot;-&quot;??_-;_-@_-"/>
    <numFmt numFmtId="166" formatCode="_-* #,##0.00000000_-;\-* #,##0.00000000_-;_-* &quot;-&quot;??_-;_-@_-"/>
    <numFmt numFmtId="167" formatCode="0.0000%"/>
    <numFmt numFmtId="168" formatCode="_-* #,##0.0_-;\-* #,##0.0_-;_-* &quot;-&quot;??_-;_-@_-"/>
    <numFmt numFmtId="169" formatCode="0.0000000"/>
    <numFmt numFmtId="170" formatCode="_-* #,##0.0\ _€_-;\-* #,##0.0\ _€_-;_-* &quot;-&quot;???????\ _€_-;_-@_-"/>
    <numFmt numFmtId="171" formatCode="_-* #,##0.00\ _€_-;\-* #,##0.00\ _€_-;_-* &quot;-&quot;??\ _€_-;_-@_-"/>
    <numFmt numFmtId="172" formatCode="0_ ;\-0\ "/>
    <numFmt numFmtId="173" formatCode="[&lt;=999999999]###\ ###\ ###;\(###\)\ ###\ ###\ ###"/>
    <numFmt numFmtId="174" formatCode="#,##0_ ;\-#,##0\ "/>
  </numFmts>
  <fonts count="32" x14ac:knownFonts="1">
    <font>
      <sz val="11"/>
      <color theme="1"/>
      <name val="Calibri"/>
      <family val="2"/>
      <scheme val="minor"/>
    </font>
    <font>
      <b/>
      <sz val="11"/>
      <color theme="1"/>
      <name val="Calibri"/>
      <family val="2"/>
      <scheme val="minor"/>
    </font>
    <font>
      <sz val="8"/>
      <color theme="1"/>
      <name val="Calibri"/>
      <family val="2"/>
      <scheme val="minor"/>
    </font>
    <font>
      <b/>
      <sz val="8"/>
      <color theme="1"/>
      <name val="Calibri"/>
      <family val="2"/>
      <scheme val="minor"/>
    </font>
    <font>
      <sz val="11"/>
      <color theme="1"/>
      <name val="Calibri"/>
      <family val="2"/>
      <scheme val="minor"/>
    </font>
    <font>
      <sz val="8"/>
      <name val="Calibri"/>
      <family val="2"/>
      <scheme val="minor"/>
    </font>
    <font>
      <b/>
      <sz val="8"/>
      <name val="Calibri"/>
      <family val="2"/>
      <scheme val="minor"/>
    </font>
    <font>
      <b/>
      <sz val="8"/>
      <color theme="0"/>
      <name val="Calibri"/>
      <family val="2"/>
      <scheme val="minor"/>
    </font>
    <font>
      <sz val="8"/>
      <color theme="0"/>
      <name val="Calibri"/>
      <family val="2"/>
      <scheme val="minor"/>
    </font>
    <font>
      <b/>
      <sz val="8"/>
      <color rgb="FF0070C0"/>
      <name val="Calibri"/>
      <family val="2"/>
      <scheme val="minor"/>
    </font>
    <font>
      <u/>
      <sz val="11"/>
      <color theme="10"/>
      <name val="Calibri"/>
      <family val="2"/>
      <scheme val="minor"/>
    </font>
    <font>
      <u/>
      <sz val="8"/>
      <color theme="10"/>
      <name val="Calibri"/>
      <family val="2"/>
      <scheme val="minor"/>
    </font>
    <font>
      <sz val="10"/>
      <name val="Arial"/>
      <family val="2"/>
    </font>
    <font>
      <b/>
      <sz val="4"/>
      <color theme="0"/>
      <name val="Calibri"/>
      <family val="2"/>
      <scheme val="minor"/>
    </font>
    <font>
      <sz val="4"/>
      <color theme="0"/>
      <name val="Calibri"/>
      <family val="2"/>
      <scheme val="minor"/>
    </font>
    <font>
      <b/>
      <sz val="4"/>
      <color theme="1"/>
      <name val="Calibri"/>
      <family val="2"/>
      <scheme val="minor"/>
    </font>
    <font>
      <sz val="4"/>
      <color theme="1"/>
      <name val="Calibri"/>
      <family val="2"/>
      <scheme val="minor"/>
    </font>
    <font>
      <b/>
      <sz val="4"/>
      <name val="Calibri"/>
      <family val="2"/>
      <scheme val="minor"/>
    </font>
    <font>
      <sz val="16"/>
      <color theme="0"/>
      <name val="Calibri"/>
      <family val="2"/>
      <scheme val="minor"/>
    </font>
    <font>
      <b/>
      <sz val="16"/>
      <color theme="0"/>
      <name val="Calibri"/>
      <family val="2"/>
      <scheme val="minor"/>
    </font>
    <font>
      <sz val="16"/>
      <color theme="1"/>
      <name val="Calibri"/>
      <family val="2"/>
      <scheme val="minor"/>
    </font>
    <font>
      <b/>
      <sz val="16"/>
      <color theme="1"/>
      <name val="Calibri"/>
      <family val="2"/>
      <scheme val="minor"/>
    </font>
    <font>
      <sz val="4"/>
      <name val="Calibri"/>
      <family val="2"/>
      <scheme val="minor"/>
    </font>
    <font>
      <sz val="16"/>
      <name val="Calibri"/>
      <family val="2"/>
      <scheme val="minor"/>
    </font>
    <font>
      <b/>
      <sz val="16"/>
      <name val="Calibri"/>
      <family val="2"/>
      <scheme val="minor"/>
    </font>
    <font>
      <b/>
      <sz val="12"/>
      <color theme="0"/>
      <name val="Calibri"/>
      <family val="2"/>
      <scheme val="minor"/>
    </font>
    <font>
      <sz val="12"/>
      <color theme="1"/>
      <name val="Calibri"/>
      <family val="2"/>
      <scheme val="minor"/>
    </font>
    <font>
      <b/>
      <sz val="12"/>
      <color theme="1"/>
      <name val="Calibri"/>
      <family val="2"/>
      <scheme val="minor"/>
    </font>
    <font>
      <b/>
      <sz val="12"/>
      <name val="Calibri"/>
      <family val="2"/>
      <scheme val="minor"/>
    </font>
    <font>
      <b/>
      <vertAlign val="superscript"/>
      <sz val="8"/>
      <color theme="0"/>
      <name val="Calibri"/>
      <family val="2"/>
      <scheme val="minor"/>
    </font>
    <font>
      <u/>
      <sz val="8"/>
      <color theme="1"/>
      <name val="Calibri"/>
      <family val="2"/>
      <scheme val="minor"/>
    </font>
    <font>
      <sz val="10"/>
      <color theme="1"/>
      <name val="Calibri"/>
      <family val="2"/>
      <scheme val="minor"/>
    </font>
  </fonts>
  <fills count="9">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4"/>
        <bgColor indexed="64"/>
      </patternFill>
    </fill>
    <fill>
      <patternFill patternType="solid">
        <fgColor rgb="FF92D050"/>
        <bgColor indexed="64"/>
      </patternFill>
    </fill>
  </fills>
  <borders count="20">
    <border>
      <left/>
      <right/>
      <top/>
      <bottom/>
      <diagonal/>
    </border>
    <border>
      <left/>
      <right/>
      <top style="hair">
        <color auto="1"/>
      </top>
      <bottom style="hair">
        <color auto="1"/>
      </bottom>
      <diagonal/>
    </border>
    <border>
      <left/>
      <right/>
      <top style="hair">
        <color auto="1"/>
      </top>
      <bottom/>
      <diagonal/>
    </border>
    <border>
      <left/>
      <right/>
      <top/>
      <bottom style="thin">
        <color auto="1"/>
      </bottom>
      <diagonal/>
    </border>
    <border>
      <left style="hair">
        <color auto="1"/>
      </left>
      <right/>
      <top style="hair">
        <color auto="1"/>
      </top>
      <bottom style="hair">
        <color auto="1"/>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diagonal/>
    </border>
    <border>
      <left/>
      <right/>
      <top/>
      <bottom style="hair">
        <color indexed="64"/>
      </bottom>
      <diagonal/>
    </border>
    <border>
      <left style="hair">
        <color indexed="64"/>
      </left>
      <right style="hair">
        <color indexed="64"/>
      </right>
      <top/>
      <bottom style="hair">
        <color indexed="64"/>
      </bottom>
      <diagonal/>
    </border>
    <border>
      <left style="hair">
        <color auto="1"/>
      </left>
      <right style="hair">
        <color auto="1"/>
      </right>
      <top style="hair">
        <color auto="1"/>
      </top>
      <bottom/>
      <diagonal/>
    </border>
    <border>
      <left style="thin">
        <color theme="0"/>
      </left>
      <right/>
      <top/>
      <bottom/>
      <diagonal/>
    </border>
    <border>
      <left/>
      <right style="hair">
        <color indexed="64"/>
      </right>
      <top/>
      <bottom/>
      <diagonal/>
    </border>
    <border>
      <left style="hair">
        <color indexed="64"/>
      </left>
      <right style="hair">
        <color indexed="64"/>
      </right>
      <top/>
      <bottom/>
      <diagonal/>
    </border>
    <border>
      <left style="hair">
        <color auto="1"/>
      </left>
      <right/>
      <top/>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top/>
      <bottom style="hair">
        <color indexed="64"/>
      </bottom>
      <diagonal/>
    </border>
    <border>
      <left/>
      <right/>
      <top style="thin">
        <color auto="1"/>
      </top>
      <bottom/>
      <diagonal/>
    </border>
    <border>
      <left style="thin">
        <color indexed="64"/>
      </left>
      <right style="thin">
        <color indexed="64"/>
      </right>
      <top style="thin">
        <color indexed="64"/>
      </top>
      <bottom style="thin">
        <color indexed="64"/>
      </bottom>
      <diagonal/>
    </border>
  </borders>
  <cellStyleXfs count="6">
    <xf numFmtId="0" fontId="0" fillId="0" borderId="0"/>
    <xf numFmtId="9" fontId="4" fillId="0" borderId="0" applyFont="0" applyFill="0" applyBorder="0" applyAlignment="0" applyProtection="0"/>
    <xf numFmtId="43" fontId="4" fillId="0" borderId="0" applyFont="0" applyFill="0" applyBorder="0" applyAlignment="0" applyProtection="0"/>
    <xf numFmtId="0" fontId="10" fillId="0" borderId="0" applyNumberFormat="0" applyFill="0" applyBorder="0" applyAlignment="0" applyProtection="0"/>
    <xf numFmtId="171" fontId="4" fillId="0" borderId="0" applyFont="0" applyFill="0" applyBorder="0" applyAlignment="0" applyProtection="0"/>
    <xf numFmtId="0" fontId="12" fillId="0" borderId="0" applyNumberFormat="0" applyFill="0" applyBorder="0" applyAlignment="0" applyProtection="0"/>
  </cellStyleXfs>
  <cellXfs count="370">
    <xf numFmtId="0" fontId="0" fillId="0" borderId="0" xfId="0"/>
    <xf numFmtId="0" fontId="2" fillId="0" borderId="0" xfId="0" applyFont="1"/>
    <xf numFmtId="4" fontId="1" fillId="0" borderId="0" xfId="0" applyNumberFormat="1" applyFont="1"/>
    <xf numFmtId="0" fontId="6" fillId="0" borderId="0" xfId="0" applyFont="1" applyAlignment="1">
      <alignment horizontal="center" vertical="center"/>
    </xf>
    <xf numFmtId="0" fontId="6" fillId="0" borderId="0" xfId="0" applyFont="1" applyAlignment="1">
      <alignment vertical="center"/>
    </xf>
    <xf numFmtId="0" fontId="2" fillId="0" borderId="0" xfId="0" applyFont="1" applyAlignment="1">
      <alignment horizontal="center" vertical="center"/>
    </xf>
    <xf numFmtId="0" fontId="2" fillId="0" borderId="0" xfId="0" applyFont="1" applyAlignment="1">
      <alignment vertical="center"/>
    </xf>
    <xf numFmtId="0" fontId="5" fillId="0" borderId="0" xfId="0" applyFont="1" applyAlignment="1">
      <alignment vertical="center"/>
    </xf>
    <xf numFmtId="4" fontId="2" fillId="0" borderId="0" xfId="0" applyNumberFormat="1" applyFont="1" applyAlignment="1">
      <alignment vertical="center"/>
    </xf>
    <xf numFmtId="1" fontId="2" fillId="0" borderId="0" xfId="0" applyNumberFormat="1" applyFont="1" applyAlignment="1">
      <alignment vertical="center"/>
    </xf>
    <xf numFmtId="0" fontId="5" fillId="0" borderId="0" xfId="0" applyFont="1" applyAlignment="1">
      <alignment horizontal="center" vertical="center"/>
    </xf>
    <xf numFmtId="0" fontId="6" fillId="3" borderId="0" xfId="0" applyFont="1" applyFill="1" applyAlignment="1">
      <alignment vertical="center"/>
    </xf>
    <xf numFmtId="0" fontId="6" fillId="3" borderId="0" xfId="0" applyFont="1" applyFill="1" applyAlignment="1">
      <alignment horizontal="center" vertical="center"/>
    </xf>
    <xf numFmtId="0" fontId="7" fillId="0" borderId="0" xfId="0" applyFont="1" applyAlignment="1">
      <alignment vertical="center"/>
    </xf>
    <xf numFmtId="0" fontId="7" fillId="0" borderId="0" xfId="0" applyFont="1" applyAlignment="1">
      <alignment horizontal="center" vertical="center"/>
    </xf>
    <xf numFmtId="0" fontId="3" fillId="0" borderId="0" xfId="0" applyFont="1" applyAlignment="1">
      <alignment vertical="center"/>
    </xf>
    <xf numFmtId="0" fontId="3" fillId="0" borderId="0" xfId="0" applyFont="1" applyAlignment="1">
      <alignment horizontal="center" vertical="center"/>
    </xf>
    <xf numFmtId="4" fontId="3" fillId="0" borderId="0" xfId="0" applyNumberFormat="1" applyFont="1" applyAlignment="1">
      <alignment vertical="center"/>
    </xf>
    <xf numFmtId="1" fontId="3" fillId="0" borderId="0" xfId="0" applyNumberFormat="1" applyFont="1" applyAlignment="1">
      <alignment vertical="center"/>
    </xf>
    <xf numFmtId="4" fontId="3" fillId="0" borderId="0" xfId="0" applyNumberFormat="1" applyFont="1" applyAlignment="1">
      <alignment horizontal="center" vertical="center"/>
    </xf>
    <xf numFmtId="0" fontId="7" fillId="4" borderId="6" xfId="0" applyFont="1" applyFill="1" applyBorder="1" applyAlignment="1">
      <alignment horizontal="left" vertical="center" wrapText="1"/>
    </xf>
    <xf numFmtId="164" fontId="7" fillId="4" borderId="6" xfId="2" applyNumberFormat="1" applyFont="1" applyFill="1" applyBorder="1" applyAlignment="1">
      <alignment horizontal="center" vertical="center"/>
    </xf>
    <xf numFmtId="0" fontId="2" fillId="0" borderId="0" xfId="0" applyFont="1" applyAlignment="1">
      <alignment horizontal="left" vertical="center"/>
    </xf>
    <xf numFmtId="0" fontId="7" fillId="4" borderId="5" xfId="0" applyFont="1" applyFill="1" applyBorder="1" applyAlignment="1">
      <alignment vertical="center" wrapText="1"/>
    </xf>
    <xf numFmtId="1" fontId="3" fillId="0" borderId="0" xfId="0" applyNumberFormat="1" applyFont="1" applyAlignment="1">
      <alignment horizontal="center" vertical="center"/>
    </xf>
    <xf numFmtId="1" fontId="2" fillId="0" borderId="0" xfId="0" applyNumberFormat="1" applyFont="1" applyAlignment="1">
      <alignment horizontal="right" vertical="center"/>
    </xf>
    <xf numFmtId="4" fontId="2" fillId="0" borderId="0" xfId="0" applyNumberFormat="1" applyFont="1" applyAlignment="1">
      <alignment vertical="center" wrapText="1"/>
    </xf>
    <xf numFmtId="4" fontId="9" fillId="0" borderId="0" xfId="0" applyNumberFormat="1" applyFont="1" applyAlignment="1">
      <alignment horizontal="left" vertical="center" wrapText="1"/>
    </xf>
    <xf numFmtId="4" fontId="2" fillId="0" borderId="6" xfId="0" applyNumberFormat="1" applyFont="1" applyBorder="1" applyAlignment="1">
      <alignment vertical="center" wrapText="1"/>
    </xf>
    <xf numFmtId="0" fontId="7" fillId="4" borderId="0" xfId="0" applyFont="1" applyFill="1" applyAlignment="1">
      <alignment horizontal="left" vertical="center"/>
    </xf>
    <xf numFmtId="0" fontId="7" fillId="4" borderId="0" xfId="0" applyFont="1" applyFill="1" applyAlignment="1">
      <alignment horizontal="center" vertical="center"/>
    </xf>
    <xf numFmtId="0" fontId="7" fillId="4" borderId="0" xfId="0" applyFont="1" applyFill="1" applyAlignment="1">
      <alignment vertical="center"/>
    </xf>
    <xf numFmtId="164" fontId="2" fillId="0" borderId="0" xfId="2" applyNumberFormat="1" applyFont="1" applyBorder="1" applyAlignment="1">
      <alignment vertical="center"/>
    </xf>
    <xf numFmtId="0" fontId="7" fillId="4" borderId="1" xfId="0" applyFont="1" applyFill="1" applyBorder="1" applyAlignment="1">
      <alignment vertical="center" wrapText="1"/>
    </xf>
    <xf numFmtId="3" fontId="3" fillId="0" borderId="0" xfId="0" applyNumberFormat="1" applyFont="1" applyAlignment="1">
      <alignment horizontal="center" vertical="center"/>
    </xf>
    <xf numFmtId="1" fontId="7" fillId="4" borderId="6" xfId="2" applyNumberFormat="1" applyFont="1" applyFill="1" applyBorder="1" applyAlignment="1">
      <alignment horizontal="center" vertical="center"/>
    </xf>
    <xf numFmtId="164" fontId="7" fillId="4" borderId="6" xfId="2" applyNumberFormat="1" applyFont="1" applyFill="1" applyBorder="1" applyAlignment="1">
      <alignment horizontal="left" vertical="center" wrapText="1"/>
    </xf>
    <xf numFmtId="0" fontId="6" fillId="0" borderId="0" xfId="0" applyFont="1" applyAlignment="1">
      <alignment horizontal="left" vertical="center"/>
    </xf>
    <xf numFmtId="1" fontId="11" fillId="0" borderId="0" xfId="3" applyNumberFormat="1" applyFont="1" applyBorder="1" applyAlignment="1">
      <alignment vertical="center"/>
    </xf>
    <xf numFmtId="0" fontId="2" fillId="0" borderId="8" xfId="0" applyFont="1" applyBorder="1" applyAlignment="1">
      <alignment horizontal="left" vertical="center"/>
    </xf>
    <xf numFmtId="43" fontId="2" fillId="0" borderId="8" xfId="2" applyFont="1" applyBorder="1" applyAlignment="1">
      <alignment horizontal="center" vertical="center"/>
    </xf>
    <xf numFmtId="43" fontId="2" fillId="0" borderId="0" xfId="2" applyFont="1" applyBorder="1" applyAlignment="1">
      <alignment horizontal="center" vertical="center"/>
    </xf>
    <xf numFmtId="0" fontId="2" fillId="0" borderId="8" xfId="0" applyFont="1" applyBorder="1" applyAlignment="1">
      <alignment horizontal="left" vertical="center" wrapText="1"/>
    </xf>
    <xf numFmtId="165" fontId="7" fillId="4" borderId="6" xfId="2" applyNumberFormat="1" applyFont="1" applyFill="1" applyBorder="1" applyAlignment="1">
      <alignment horizontal="center" vertical="center"/>
    </xf>
    <xf numFmtId="10" fontId="7" fillId="4" borderId="6" xfId="1" applyNumberFormat="1" applyFont="1" applyFill="1" applyBorder="1" applyAlignment="1">
      <alignment horizontal="center" vertical="center"/>
    </xf>
    <xf numFmtId="0" fontId="2" fillId="0" borderId="0" xfId="0" applyFont="1" applyAlignment="1">
      <alignment horizontal="left" vertical="center" wrapText="1"/>
    </xf>
    <xf numFmtId="0" fontId="3" fillId="0" borderId="8" xfId="0" applyFont="1" applyBorder="1" applyAlignment="1">
      <alignment horizontal="left" vertical="center"/>
    </xf>
    <xf numFmtId="0" fontId="2" fillId="0" borderId="2" xfId="0" applyFont="1" applyBorder="1" applyAlignment="1">
      <alignment horizontal="left" vertical="center"/>
    </xf>
    <xf numFmtId="0" fontId="2" fillId="0" borderId="2" xfId="0" applyFont="1" applyBorder="1" applyAlignment="1">
      <alignment horizontal="center" vertical="center"/>
    </xf>
    <xf numFmtId="167" fontId="2" fillId="0" borderId="2" xfId="1" applyNumberFormat="1" applyFont="1" applyFill="1" applyBorder="1" applyAlignment="1">
      <alignment horizontal="center" vertical="center"/>
    </xf>
    <xf numFmtId="167" fontId="2" fillId="0" borderId="0" xfId="1" applyNumberFormat="1" applyFont="1" applyFill="1" applyBorder="1" applyAlignment="1">
      <alignment horizontal="center" vertical="center"/>
    </xf>
    <xf numFmtId="164" fontId="7" fillId="4" borderId="0" xfId="2" applyNumberFormat="1" applyFont="1" applyFill="1" applyAlignment="1">
      <alignment horizontal="left" vertical="center"/>
    </xf>
    <xf numFmtId="0" fontId="7" fillId="0" borderId="0" xfId="0" applyFont="1" applyAlignment="1">
      <alignment horizontal="center" vertical="center" textRotation="90" wrapText="1"/>
    </xf>
    <xf numFmtId="0" fontId="7" fillId="0" borderId="0" xfId="0" applyFont="1" applyAlignment="1">
      <alignment horizontal="left" vertical="center" wrapText="1"/>
    </xf>
    <xf numFmtId="164" fontId="7" fillId="0" borderId="0" xfId="2" applyNumberFormat="1" applyFont="1" applyFill="1" applyBorder="1" applyAlignment="1">
      <alignment horizontal="center" vertical="center"/>
    </xf>
    <xf numFmtId="0" fontId="7" fillId="0" borderId="0" xfId="0" applyFont="1" applyAlignment="1">
      <alignment vertical="center" textRotation="90" wrapText="1"/>
    </xf>
    <xf numFmtId="0" fontId="8" fillId="0" borderId="0" xfId="0" applyFont="1" applyAlignment="1">
      <alignment horizontal="center" vertical="center"/>
    </xf>
    <xf numFmtId="164" fontId="3" fillId="0" borderId="0" xfId="2" applyNumberFormat="1" applyFont="1" applyBorder="1" applyAlignment="1">
      <alignment vertical="center"/>
    </xf>
    <xf numFmtId="0" fontId="3" fillId="0" borderId="2" xfId="0" applyFont="1" applyBorder="1" applyAlignment="1">
      <alignment horizontal="left" vertical="center"/>
    </xf>
    <xf numFmtId="0" fontId="3" fillId="0" borderId="2" xfId="0" applyFont="1" applyBorder="1" applyAlignment="1">
      <alignment horizontal="center" vertical="center"/>
    </xf>
    <xf numFmtId="167" fontId="3" fillId="0" borderId="2" xfId="1" applyNumberFormat="1" applyFont="1" applyFill="1" applyBorder="1" applyAlignment="1">
      <alignment horizontal="center" vertical="center"/>
    </xf>
    <xf numFmtId="164" fontId="7" fillId="4" borderId="4" xfId="2" applyNumberFormat="1" applyFont="1" applyFill="1" applyBorder="1" applyAlignment="1">
      <alignment vertical="center"/>
    </xf>
    <xf numFmtId="168" fontId="2" fillId="0" borderId="0" xfId="2" applyNumberFormat="1" applyFont="1" applyFill="1" applyBorder="1" applyAlignment="1">
      <alignment horizontal="center" vertical="center"/>
    </xf>
    <xf numFmtId="1" fontId="2" fillId="0" borderId="0" xfId="0" applyNumberFormat="1" applyFont="1" applyAlignment="1">
      <alignment horizontal="center" vertical="center"/>
    </xf>
    <xf numFmtId="0" fontId="11" fillId="0" borderId="0" xfId="3" applyFont="1" applyBorder="1" applyAlignment="1">
      <alignment vertical="center"/>
    </xf>
    <xf numFmtId="164" fontId="6" fillId="0" borderId="8" xfId="2" applyNumberFormat="1" applyFont="1" applyFill="1" applyBorder="1" applyAlignment="1">
      <alignment horizontal="center" vertical="center" wrapText="1"/>
    </xf>
    <xf numFmtId="0" fontId="6" fillId="0" borderId="0" xfId="0" applyFont="1" applyAlignment="1">
      <alignment horizontal="left" vertical="center" wrapText="1"/>
    </xf>
    <xf numFmtId="164" fontId="6" fillId="0" borderId="0" xfId="2" applyNumberFormat="1" applyFont="1" applyFill="1" applyBorder="1" applyAlignment="1">
      <alignment horizontal="center" vertical="center"/>
    </xf>
    <xf numFmtId="0" fontId="7" fillId="4" borderId="2" xfId="0" applyFont="1" applyFill="1" applyBorder="1" applyAlignment="1">
      <alignment vertical="center" wrapText="1"/>
    </xf>
    <xf numFmtId="0" fontId="7" fillId="4" borderId="0" xfId="0" applyFont="1" applyFill="1" applyAlignment="1">
      <alignment vertical="center" wrapText="1"/>
    </xf>
    <xf numFmtId="0" fontId="6" fillId="6" borderId="5" xfId="0" applyFont="1" applyFill="1" applyBorder="1" applyAlignment="1">
      <alignment horizontal="left" vertical="center"/>
    </xf>
    <xf numFmtId="0" fontId="7" fillId="0" borderId="0" xfId="0" applyFont="1" applyAlignment="1">
      <alignment horizontal="left" vertical="center"/>
    </xf>
    <xf numFmtId="0" fontId="7" fillId="0" borderId="0" xfId="0" applyFont="1" applyAlignment="1">
      <alignment vertical="center" wrapText="1"/>
    </xf>
    <xf numFmtId="1" fontId="7" fillId="0" borderId="0" xfId="2" applyNumberFormat="1" applyFont="1" applyFill="1" applyBorder="1" applyAlignment="1">
      <alignment horizontal="center" vertical="center"/>
    </xf>
    <xf numFmtId="4" fontId="2" fillId="0" borderId="0" xfId="0" applyNumberFormat="1" applyFont="1" applyAlignment="1">
      <alignment horizontal="center" vertical="center"/>
    </xf>
    <xf numFmtId="4" fontId="9" fillId="0" borderId="0" xfId="0" applyNumberFormat="1" applyFont="1" applyAlignment="1">
      <alignment horizontal="center" vertical="center" wrapText="1"/>
    </xf>
    <xf numFmtId="4" fontId="2" fillId="0" borderId="0" xfId="0" applyNumberFormat="1" applyFont="1" applyAlignment="1">
      <alignment horizontal="left" vertical="center"/>
    </xf>
    <xf numFmtId="0" fontId="6" fillId="0" borderId="8" xfId="0" applyFont="1" applyBorder="1" applyAlignment="1">
      <alignment vertical="center"/>
    </xf>
    <xf numFmtId="0" fontId="7" fillId="4" borderId="6" xfId="0" applyFont="1" applyFill="1" applyBorder="1" applyAlignment="1">
      <alignment horizontal="left" vertical="center"/>
    </xf>
    <xf numFmtId="164" fontId="7" fillId="4" borderId="6" xfId="2" applyNumberFormat="1" applyFont="1" applyFill="1" applyBorder="1" applyAlignment="1">
      <alignment horizontal="left" vertical="center"/>
    </xf>
    <xf numFmtId="164" fontId="8" fillId="4" borderId="6" xfId="2" applyNumberFormat="1" applyFont="1" applyFill="1" applyBorder="1" applyAlignment="1">
      <alignment horizontal="left" vertical="center"/>
    </xf>
    <xf numFmtId="164" fontId="7" fillId="0" borderId="0" xfId="2" applyNumberFormat="1" applyFont="1" applyFill="1" applyAlignment="1">
      <alignment horizontal="left" vertical="center"/>
    </xf>
    <xf numFmtId="164" fontId="7" fillId="0" borderId="0" xfId="2" applyNumberFormat="1" applyFont="1" applyFill="1" applyAlignment="1">
      <alignment vertical="center"/>
    </xf>
    <xf numFmtId="0" fontId="7" fillId="0" borderId="6" xfId="0" applyFont="1" applyBorder="1" applyAlignment="1">
      <alignment horizontal="left" vertical="center"/>
    </xf>
    <xf numFmtId="0" fontId="7" fillId="4" borderId="5" xfId="0" applyFont="1" applyFill="1" applyBorder="1" applyAlignment="1">
      <alignment horizontal="left" vertical="center"/>
    </xf>
    <xf numFmtId="0" fontId="7" fillId="4" borderId="0" xfId="0" applyFont="1" applyFill="1" applyAlignment="1">
      <alignment horizontal="left" vertical="center" wrapText="1"/>
    </xf>
    <xf numFmtId="169" fontId="7" fillId="4" borderId="0" xfId="0" applyNumberFormat="1" applyFont="1" applyFill="1" applyAlignment="1">
      <alignment vertical="center"/>
    </xf>
    <xf numFmtId="170" fontId="2" fillId="0" borderId="0" xfId="0" applyNumberFormat="1" applyFont="1" applyAlignment="1">
      <alignment vertical="center"/>
    </xf>
    <xf numFmtId="169" fontId="7" fillId="0" borderId="0" xfId="0" applyNumberFormat="1" applyFont="1" applyAlignment="1">
      <alignment vertical="center"/>
    </xf>
    <xf numFmtId="0" fontId="6" fillId="0" borderId="0" xfId="0" applyFont="1" applyAlignment="1">
      <alignment horizontal="center" vertical="center" wrapText="1"/>
    </xf>
    <xf numFmtId="0" fontId="7" fillId="3" borderId="0" xfId="0" applyFont="1" applyFill="1" applyAlignment="1">
      <alignment vertical="center"/>
    </xf>
    <xf numFmtId="164" fontId="7" fillId="4" borderId="10" xfId="2" applyNumberFormat="1" applyFont="1" applyFill="1" applyBorder="1" applyAlignment="1">
      <alignment horizontal="left" vertical="center"/>
    </xf>
    <xf numFmtId="0" fontId="7" fillId="3" borderId="0" xfId="0" applyFont="1" applyFill="1" applyAlignment="1">
      <alignment horizontal="center" vertical="center"/>
    </xf>
    <xf numFmtId="164" fontId="7" fillId="0" borderId="0" xfId="2" applyNumberFormat="1" applyFont="1" applyFill="1" applyBorder="1" applyAlignment="1">
      <alignment horizontal="left" vertical="center"/>
    </xf>
    <xf numFmtId="0" fontId="3" fillId="3" borderId="0" xfId="0" applyFont="1" applyFill="1" applyAlignment="1">
      <alignment vertical="center"/>
    </xf>
    <xf numFmtId="164" fontId="6" fillId="3" borderId="0" xfId="2" applyNumberFormat="1" applyFont="1" applyFill="1" applyBorder="1" applyAlignment="1">
      <alignment horizontal="center" vertical="center"/>
    </xf>
    <xf numFmtId="0" fontId="7" fillId="0" borderId="0" xfId="0" applyFont="1" applyAlignment="1">
      <alignment horizontal="center" vertical="center" wrapText="1"/>
    </xf>
    <xf numFmtId="0" fontId="7" fillId="4" borderId="11" xfId="0" applyFont="1" applyFill="1" applyBorder="1" applyAlignment="1">
      <alignment vertical="center" wrapText="1"/>
    </xf>
    <xf numFmtId="164" fontId="6" fillId="0" borderId="0" xfId="2" applyNumberFormat="1" applyFont="1" applyAlignment="1">
      <alignment vertical="center"/>
    </xf>
    <xf numFmtId="172" fontId="7" fillId="4" borderId="6" xfId="2" applyNumberFormat="1" applyFont="1" applyFill="1" applyBorder="1" applyAlignment="1">
      <alignment horizontal="center" vertical="center"/>
    </xf>
    <xf numFmtId="164" fontId="6" fillId="0" borderId="0" xfId="0" applyNumberFormat="1" applyFont="1" applyAlignment="1">
      <alignment vertical="center"/>
    </xf>
    <xf numFmtId="164" fontId="7" fillId="0" borderId="0" xfId="2" applyNumberFormat="1" applyFont="1" applyAlignment="1">
      <alignment vertical="center"/>
    </xf>
    <xf numFmtId="0" fontId="7" fillId="4" borderId="6" xfId="0" applyFont="1" applyFill="1" applyBorder="1" applyAlignment="1">
      <alignment vertical="center" wrapText="1"/>
    </xf>
    <xf numFmtId="173" fontId="7" fillId="4" borderId="6" xfId="2" applyNumberFormat="1" applyFont="1" applyFill="1" applyBorder="1" applyAlignment="1">
      <alignment horizontal="center" vertical="center"/>
    </xf>
    <xf numFmtId="166" fontId="2" fillId="0" borderId="0" xfId="2" applyNumberFormat="1" applyFont="1" applyFill="1" applyAlignment="1">
      <alignment horizontal="left" vertical="center"/>
    </xf>
    <xf numFmtId="43" fontId="2" fillId="0" borderId="0" xfId="2" applyFont="1" applyFill="1" applyAlignment="1">
      <alignment horizontal="left" vertical="center"/>
    </xf>
    <xf numFmtId="43" fontId="2" fillId="0" borderId="0" xfId="2" applyFont="1" applyFill="1" applyAlignment="1">
      <alignment vertical="center"/>
    </xf>
    <xf numFmtId="166" fontId="7" fillId="4" borderId="6" xfId="2" applyNumberFormat="1" applyFont="1" applyFill="1" applyBorder="1" applyAlignment="1">
      <alignment horizontal="center" vertical="center"/>
    </xf>
    <xf numFmtId="164" fontId="7" fillId="0" borderId="0" xfId="2" applyNumberFormat="1" applyFont="1" applyFill="1" applyBorder="1" applyAlignment="1">
      <alignment horizontal="left" vertical="center" wrapText="1"/>
    </xf>
    <xf numFmtId="1" fontId="7" fillId="7" borderId="6" xfId="2" applyNumberFormat="1" applyFont="1" applyFill="1" applyBorder="1" applyAlignment="1">
      <alignment horizontal="center" vertical="center"/>
    </xf>
    <xf numFmtId="164" fontId="8" fillId="0" borderId="0" xfId="2" applyNumberFormat="1" applyFont="1" applyFill="1" applyAlignment="1">
      <alignment horizontal="left" vertical="center"/>
    </xf>
    <xf numFmtId="164" fontId="8" fillId="0" borderId="6" xfId="2" applyNumberFormat="1" applyFont="1" applyFill="1" applyBorder="1" applyAlignment="1">
      <alignment horizontal="left" vertical="center"/>
    </xf>
    <xf numFmtId="1" fontId="7" fillId="0" borderId="13" xfId="2" applyNumberFormat="1" applyFont="1" applyFill="1" applyBorder="1" applyAlignment="1">
      <alignment horizontal="center" vertical="center"/>
    </xf>
    <xf numFmtId="164" fontId="2" fillId="0" borderId="14" xfId="2" applyNumberFormat="1" applyFont="1" applyFill="1" applyBorder="1" applyAlignment="1">
      <alignment horizontal="center" vertical="center"/>
    </xf>
    <xf numFmtId="164" fontId="7" fillId="0" borderId="13" xfId="2" applyNumberFormat="1" applyFont="1" applyFill="1" applyBorder="1" applyAlignment="1">
      <alignment horizontal="center" vertical="center"/>
    </xf>
    <xf numFmtId="164" fontId="7" fillId="0" borderId="13" xfId="2" applyNumberFormat="1" applyFont="1" applyFill="1" applyBorder="1" applyAlignment="1">
      <alignment horizontal="left" vertical="center" wrapText="1"/>
    </xf>
    <xf numFmtId="0" fontId="2" fillId="3" borderId="3" xfId="0" applyFont="1" applyFill="1" applyBorder="1"/>
    <xf numFmtId="164" fontId="5" fillId="0" borderId="14" xfId="2" applyNumberFormat="1" applyFont="1" applyFill="1" applyBorder="1" applyAlignment="1">
      <alignment horizontal="left" vertical="center"/>
    </xf>
    <xf numFmtId="164" fontId="6" fillId="0" borderId="13" xfId="2" applyNumberFormat="1" applyFont="1" applyFill="1" applyBorder="1" applyAlignment="1">
      <alignment horizontal="center" vertical="center"/>
    </xf>
    <xf numFmtId="164" fontId="5" fillId="0" borderId="14" xfId="2" applyNumberFormat="1" applyFont="1" applyFill="1" applyBorder="1" applyAlignment="1">
      <alignment horizontal="center" vertical="center"/>
    </xf>
    <xf numFmtId="173" fontId="7" fillId="0" borderId="14" xfId="2" applyNumberFormat="1" applyFont="1" applyFill="1" applyBorder="1" applyAlignment="1">
      <alignment horizontal="center" vertical="center"/>
    </xf>
    <xf numFmtId="173" fontId="7" fillId="0" borderId="0" xfId="2" applyNumberFormat="1" applyFont="1" applyFill="1" applyBorder="1" applyAlignment="1">
      <alignment horizontal="center" vertical="center"/>
    </xf>
    <xf numFmtId="164" fontId="8" fillId="0" borderId="14" xfId="2" applyNumberFormat="1" applyFont="1" applyFill="1" applyBorder="1" applyAlignment="1">
      <alignment horizontal="left" vertical="center"/>
    </xf>
    <xf numFmtId="164" fontId="8" fillId="0" borderId="0" xfId="2" applyNumberFormat="1" applyFont="1" applyFill="1" applyBorder="1" applyAlignment="1">
      <alignment horizontal="left" vertical="center"/>
    </xf>
    <xf numFmtId="172" fontId="7" fillId="7" borderId="6" xfId="2" applyNumberFormat="1" applyFont="1" applyFill="1" applyBorder="1" applyAlignment="1">
      <alignment horizontal="center" vertical="center"/>
    </xf>
    <xf numFmtId="1" fontId="7" fillId="4" borderId="5" xfId="2" applyNumberFormat="1" applyFont="1" applyFill="1" applyBorder="1" applyAlignment="1">
      <alignment horizontal="center" vertical="center"/>
    </xf>
    <xf numFmtId="0" fontId="7" fillId="0" borderId="12" xfId="0" applyFont="1" applyBorder="1" applyAlignment="1">
      <alignment vertical="center" wrapText="1"/>
    </xf>
    <xf numFmtId="0" fontId="7" fillId="0" borderId="13" xfId="0" applyFont="1" applyBorder="1" applyAlignment="1">
      <alignment horizontal="left" vertical="center"/>
    </xf>
    <xf numFmtId="0" fontId="7" fillId="0" borderId="12" xfId="0" applyFont="1" applyBorder="1" applyAlignment="1">
      <alignment horizontal="left" vertical="center"/>
    </xf>
    <xf numFmtId="164" fontId="7" fillId="4" borderId="6" xfId="0" applyNumberFormat="1" applyFont="1" applyFill="1" applyBorder="1" applyAlignment="1">
      <alignment horizontal="left" vertical="center"/>
    </xf>
    <xf numFmtId="43" fontId="2" fillId="0" borderId="0" xfId="2" applyFont="1" applyAlignment="1">
      <alignment vertical="center"/>
    </xf>
    <xf numFmtId="164" fontId="2" fillId="0" borderId="0" xfId="2" applyNumberFormat="1" applyFont="1" applyAlignment="1">
      <alignment vertical="center"/>
    </xf>
    <xf numFmtId="43" fontId="2" fillId="0" borderId="0" xfId="2" applyFont="1" applyAlignment="1">
      <alignment horizontal="center" vertical="center"/>
    </xf>
    <xf numFmtId="0" fontId="7" fillId="0" borderId="1" xfId="0" applyFont="1" applyBorder="1" applyAlignment="1">
      <alignment horizontal="left" vertical="center"/>
    </xf>
    <xf numFmtId="0" fontId="2" fillId="0" borderId="0" xfId="0" applyFont="1" applyAlignment="1">
      <alignment horizontal="left" indent="7"/>
    </xf>
    <xf numFmtId="0" fontId="2" fillId="0" borderId="0" xfId="0" applyFont="1" applyAlignment="1">
      <alignment horizontal="left" indent="4"/>
    </xf>
    <xf numFmtId="10" fontId="7" fillId="4" borderId="0" xfId="1" applyNumberFormat="1" applyFont="1" applyFill="1" applyAlignment="1">
      <alignment horizontal="center" vertical="center"/>
    </xf>
    <xf numFmtId="0" fontId="13" fillId="0" borderId="0" xfId="0" applyFont="1" applyAlignment="1">
      <alignment horizontal="left" vertical="center"/>
    </xf>
    <xf numFmtId="0" fontId="14" fillId="0" borderId="0" xfId="0" applyFont="1" applyAlignment="1">
      <alignment vertical="center"/>
    </xf>
    <xf numFmtId="0" fontId="13" fillId="0" borderId="0" xfId="0" applyFont="1" applyAlignment="1">
      <alignment vertical="center"/>
    </xf>
    <xf numFmtId="0" fontId="13" fillId="0" borderId="0" xfId="0" applyFont="1" applyAlignment="1">
      <alignment horizontal="center" vertical="center"/>
    </xf>
    <xf numFmtId="0" fontId="14" fillId="0" borderId="0" xfId="0" applyFont="1" applyAlignment="1">
      <alignment horizontal="center" vertical="center"/>
    </xf>
    <xf numFmtId="0" fontId="15" fillId="0" borderId="0" xfId="0" applyFont="1" applyAlignment="1">
      <alignment vertical="center"/>
    </xf>
    <xf numFmtId="0" fontId="13" fillId="0" borderId="0" xfId="0" applyFont="1" applyAlignment="1">
      <alignment vertical="center" wrapText="1"/>
    </xf>
    <xf numFmtId="164" fontId="13" fillId="0" borderId="0" xfId="2" applyNumberFormat="1" applyFont="1" applyFill="1" applyBorder="1" applyAlignment="1">
      <alignment horizontal="center" vertical="center"/>
    </xf>
    <xf numFmtId="0" fontId="15" fillId="0" borderId="0" xfId="0" applyFont="1" applyAlignment="1">
      <alignment horizontal="center" vertical="center"/>
    </xf>
    <xf numFmtId="0" fontId="16" fillId="0" borderId="0" xfId="0" applyFont="1" applyAlignment="1">
      <alignment horizontal="center" vertical="center"/>
    </xf>
    <xf numFmtId="164" fontId="16" fillId="0" borderId="0" xfId="2" applyNumberFormat="1" applyFont="1" applyBorder="1" applyAlignment="1">
      <alignment vertical="center"/>
    </xf>
    <xf numFmtId="0" fontId="7" fillId="4" borderId="10" xfId="0" applyFont="1" applyFill="1" applyBorder="1" applyAlignment="1">
      <alignment horizontal="left" vertical="center"/>
    </xf>
    <xf numFmtId="0" fontId="17" fillId="0" borderId="0" xfId="0" applyFont="1" applyAlignment="1">
      <alignment horizontal="center" vertical="center"/>
    </xf>
    <xf numFmtId="0" fontId="7" fillId="4" borderId="0" xfId="0" applyFont="1" applyFill="1" applyAlignment="1">
      <alignment horizontal="right" vertical="center"/>
    </xf>
    <xf numFmtId="0" fontId="18" fillId="0" borderId="0" xfId="0" applyFont="1" applyAlignment="1">
      <alignment vertical="center"/>
    </xf>
    <xf numFmtId="0" fontId="19" fillId="4" borderId="0" xfId="0" applyFont="1" applyFill="1" applyAlignment="1">
      <alignment horizontal="left" vertical="center"/>
    </xf>
    <xf numFmtId="0" fontId="19" fillId="4" borderId="0" xfId="0" applyFont="1" applyFill="1" applyAlignment="1">
      <alignment vertical="center"/>
    </xf>
    <xf numFmtId="0" fontId="19" fillId="4" borderId="0" xfId="0" applyFont="1" applyFill="1" applyAlignment="1">
      <alignment horizontal="center" vertical="center"/>
    </xf>
    <xf numFmtId="0" fontId="19"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center" vertical="center"/>
    </xf>
    <xf numFmtId="164" fontId="20" fillId="0" borderId="0" xfId="2" applyNumberFormat="1" applyFont="1" applyBorder="1" applyAlignment="1">
      <alignment vertical="center"/>
    </xf>
    <xf numFmtId="0" fontId="21" fillId="0" borderId="0" xfId="0" applyFont="1" applyAlignment="1">
      <alignment vertical="center"/>
    </xf>
    <xf numFmtId="0" fontId="19" fillId="4" borderId="0" xfId="0" applyFont="1" applyFill="1" applyAlignment="1">
      <alignment vertical="center" wrapText="1"/>
    </xf>
    <xf numFmtId="164" fontId="19" fillId="4" borderId="0" xfId="2" applyNumberFormat="1" applyFont="1" applyFill="1" applyBorder="1" applyAlignment="1">
      <alignment horizontal="center" vertical="center"/>
    </xf>
    <xf numFmtId="0" fontId="21" fillId="0" borderId="0" xfId="0" applyFont="1" applyAlignment="1">
      <alignment horizontal="center" vertical="center"/>
    </xf>
    <xf numFmtId="164" fontId="7" fillId="0" borderId="14" xfId="2" applyNumberFormat="1" applyFont="1" applyFill="1" applyBorder="1" applyAlignment="1">
      <alignment horizontal="center" vertical="center"/>
    </xf>
    <xf numFmtId="164" fontId="7" fillId="0" borderId="14" xfId="2" applyNumberFormat="1" applyFont="1" applyFill="1" applyBorder="1" applyAlignment="1">
      <alignment horizontal="left" vertical="center" wrapText="1"/>
    </xf>
    <xf numFmtId="164" fontId="2" fillId="0" borderId="0" xfId="2" applyNumberFormat="1" applyFont="1" applyFill="1" applyBorder="1" applyAlignment="1">
      <alignment vertical="center"/>
    </xf>
    <xf numFmtId="164" fontId="7" fillId="7" borderId="6" xfId="2" applyNumberFormat="1" applyFont="1" applyFill="1" applyBorder="1" applyAlignment="1">
      <alignment horizontal="left" vertical="center"/>
    </xf>
    <xf numFmtId="0" fontId="22" fillId="0" borderId="0" xfId="0" applyFont="1" applyAlignment="1">
      <alignment vertical="center"/>
    </xf>
    <xf numFmtId="0" fontId="17" fillId="0" borderId="0" xfId="0" applyFont="1" applyAlignment="1">
      <alignment horizontal="left" vertical="center"/>
    </xf>
    <xf numFmtId="0" fontId="22" fillId="0" borderId="0" xfId="0" applyFont="1" applyAlignment="1">
      <alignment horizontal="center" vertical="center"/>
    </xf>
    <xf numFmtId="164" fontId="7" fillId="7" borderId="6" xfId="2" applyNumberFormat="1" applyFont="1" applyFill="1" applyBorder="1" applyAlignment="1">
      <alignment horizontal="center" vertical="center"/>
    </xf>
    <xf numFmtId="0" fontId="17" fillId="0" borderId="0" xfId="0" applyFont="1" applyAlignment="1">
      <alignment vertical="center"/>
    </xf>
    <xf numFmtId="164" fontId="17" fillId="0" borderId="8" xfId="2" applyNumberFormat="1" applyFont="1" applyFill="1" applyBorder="1" applyAlignment="1">
      <alignment horizontal="center" vertical="center" wrapText="1"/>
    </xf>
    <xf numFmtId="164" fontId="19" fillId="0" borderId="0" xfId="2" applyNumberFormat="1" applyFont="1" applyFill="1" applyBorder="1" applyAlignment="1">
      <alignment horizontal="center" vertical="center"/>
    </xf>
    <xf numFmtId="0" fontId="23" fillId="0" borderId="0" xfId="0" applyFont="1" applyAlignment="1">
      <alignment vertical="center"/>
    </xf>
    <xf numFmtId="0" fontId="24" fillId="4" borderId="0" xfId="0" applyFont="1" applyFill="1" applyAlignment="1">
      <alignment vertical="center"/>
    </xf>
    <xf numFmtId="0" fontId="24" fillId="0" borderId="0" xfId="0" applyFont="1" applyAlignment="1">
      <alignment vertical="center"/>
    </xf>
    <xf numFmtId="0" fontId="7" fillId="4" borderId="6" xfId="0" applyFont="1" applyFill="1" applyBorder="1" applyAlignment="1">
      <alignment horizontal="center" vertical="center" wrapText="1"/>
    </xf>
    <xf numFmtId="1" fontId="7" fillId="0" borderId="12" xfId="2" applyNumberFormat="1" applyFont="1" applyFill="1" applyBorder="1" applyAlignment="1">
      <alignment horizontal="center" vertical="center"/>
    </xf>
    <xf numFmtId="0" fontId="23" fillId="0" borderId="0" xfId="0" applyFont="1" applyAlignment="1">
      <alignment vertical="center" wrapText="1"/>
    </xf>
    <xf numFmtId="0" fontId="24" fillId="4" borderId="0" xfId="0" applyFont="1" applyFill="1" applyAlignment="1">
      <alignment vertical="center" wrapText="1"/>
    </xf>
    <xf numFmtId="0" fontId="24" fillId="0" borderId="0" xfId="0" applyFont="1" applyAlignment="1">
      <alignment vertical="center" wrapText="1"/>
    </xf>
    <xf numFmtId="164" fontId="16" fillId="0" borderId="14" xfId="2" applyNumberFormat="1" applyFont="1" applyFill="1" applyBorder="1" applyAlignment="1">
      <alignment horizontal="center" vertical="center"/>
    </xf>
    <xf numFmtId="0" fontId="20" fillId="0" borderId="0" xfId="0" applyFont="1" applyAlignment="1">
      <alignment vertical="center"/>
    </xf>
    <xf numFmtId="0" fontId="7" fillId="4" borderId="6" xfId="0" applyFont="1" applyFill="1" applyBorder="1" applyAlignment="1">
      <alignment horizontal="center" vertical="center"/>
    </xf>
    <xf numFmtId="0" fontId="7" fillId="7" borderId="6" xfId="0" applyFont="1" applyFill="1" applyBorder="1" applyAlignment="1">
      <alignment horizontal="center" vertical="center"/>
    </xf>
    <xf numFmtId="164" fontId="7" fillId="0" borderId="0" xfId="2" applyNumberFormat="1" applyFont="1" applyAlignment="1">
      <alignment horizontal="left" vertical="center"/>
    </xf>
    <xf numFmtId="164" fontId="7" fillId="0" borderId="13" xfId="2" applyNumberFormat="1" applyFont="1" applyFill="1" applyBorder="1" applyAlignment="1">
      <alignment horizontal="left" vertical="center"/>
    </xf>
    <xf numFmtId="164" fontId="7" fillId="0" borderId="1" xfId="2" applyNumberFormat="1" applyFont="1" applyBorder="1" applyAlignment="1">
      <alignment horizontal="left" vertical="center"/>
    </xf>
    <xf numFmtId="164" fontId="2" fillId="0" borderId="0" xfId="2" applyNumberFormat="1" applyFont="1" applyAlignment="1">
      <alignment horizontal="center" vertical="center"/>
    </xf>
    <xf numFmtId="164" fontId="8" fillId="7" borderId="6" xfId="2" applyNumberFormat="1" applyFont="1" applyFill="1" applyBorder="1" applyAlignment="1">
      <alignment horizontal="left" vertical="center"/>
    </xf>
    <xf numFmtId="0" fontId="19" fillId="4" borderId="5" xfId="0" applyFont="1" applyFill="1" applyBorder="1" applyAlignment="1">
      <alignment horizontal="left" vertical="center"/>
    </xf>
    <xf numFmtId="164" fontId="19" fillId="4" borderId="0" xfId="2" applyNumberFormat="1" applyFont="1" applyFill="1" applyAlignment="1">
      <alignment horizontal="left" vertical="center"/>
    </xf>
    <xf numFmtId="164" fontId="19" fillId="0" borderId="0" xfId="2" applyNumberFormat="1" applyFont="1" applyFill="1" applyBorder="1" applyAlignment="1">
      <alignment horizontal="left" vertical="center"/>
    </xf>
    <xf numFmtId="0" fontId="25" fillId="0" borderId="0" xfId="0" applyFont="1" applyAlignment="1">
      <alignment vertical="center"/>
    </xf>
    <xf numFmtId="0" fontId="25" fillId="4" borderId="5" xfId="0" applyFont="1" applyFill="1" applyBorder="1" applyAlignment="1">
      <alignment horizontal="left" vertical="center"/>
    </xf>
    <xf numFmtId="164" fontId="25" fillId="4" borderId="6" xfId="2" applyNumberFormat="1" applyFont="1" applyFill="1" applyBorder="1" applyAlignment="1">
      <alignment horizontal="left" vertical="center"/>
    </xf>
    <xf numFmtId="164" fontId="25" fillId="0" borderId="13" xfId="2" applyNumberFormat="1" applyFont="1" applyFill="1" applyBorder="1" applyAlignment="1">
      <alignment horizontal="left" vertical="center"/>
    </xf>
    <xf numFmtId="164" fontId="25" fillId="0" borderId="13" xfId="2" applyNumberFormat="1" applyFont="1" applyFill="1" applyBorder="1" applyAlignment="1">
      <alignment horizontal="center" vertical="center"/>
    </xf>
    <xf numFmtId="0" fontId="26" fillId="0" borderId="0" xfId="0" applyFont="1" applyAlignment="1">
      <alignment vertical="center"/>
    </xf>
    <xf numFmtId="0" fontId="25" fillId="0" borderId="0" xfId="0" applyFont="1" applyAlignment="1">
      <alignment horizontal="center" vertical="center"/>
    </xf>
    <xf numFmtId="0" fontId="27" fillId="0" borderId="0" xfId="0" applyFont="1" applyAlignment="1">
      <alignment vertical="center"/>
    </xf>
    <xf numFmtId="173" fontId="7" fillId="7" borderId="6" xfId="2" applyNumberFormat="1" applyFont="1" applyFill="1" applyBorder="1" applyAlignment="1">
      <alignment horizontal="center" vertical="center"/>
    </xf>
    <xf numFmtId="0" fontId="5" fillId="0" borderId="0" xfId="0" applyFont="1" applyAlignment="1">
      <alignment horizontal="right" vertical="center"/>
    </xf>
    <xf numFmtId="0" fontId="19" fillId="0" borderId="0" xfId="0" applyFont="1" applyAlignment="1">
      <alignment horizontal="left" vertical="center" wrapText="1"/>
    </xf>
    <xf numFmtId="164" fontId="19" fillId="0" borderId="0" xfId="2" applyNumberFormat="1" applyFont="1" applyFill="1" applyAlignment="1">
      <alignment vertical="center"/>
    </xf>
    <xf numFmtId="0" fontId="25" fillId="4" borderId="6" xfId="0" applyFont="1" applyFill="1" applyBorder="1" applyAlignment="1">
      <alignment horizontal="left" vertical="center"/>
    </xf>
    <xf numFmtId="0" fontId="28" fillId="0" borderId="0" xfId="0" applyFont="1" applyAlignment="1">
      <alignment vertical="center"/>
    </xf>
    <xf numFmtId="0" fontId="26" fillId="0" borderId="0" xfId="0" applyFont="1" applyAlignment="1">
      <alignment horizontal="center" vertical="center"/>
    </xf>
    <xf numFmtId="0" fontId="7" fillId="7" borderId="6" xfId="0" applyFont="1" applyFill="1" applyBorder="1" applyAlignment="1">
      <alignment horizontal="center" vertical="center" wrapText="1"/>
    </xf>
    <xf numFmtId="0" fontId="7" fillId="4" borderId="4" xfId="0" applyFont="1" applyFill="1" applyBorder="1" applyAlignment="1">
      <alignment vertical="center" wrapText="1"/>
    </xf>
    <xf numFmtId="0" fontId="7" fillId="4" borderId="4" xfId="0" applyFont="1" applyFill="1" applyBorder="1" applyAlignment="1">
      <alignment horizontal="left" vertical="center"/>
    </xf>
    <xf numFmtId="164" fontId="7" fillId="8" borderId="0" xfId="0" applyNumberFormat="1" applyFont="1" applyFill="1" applyAlignment="1">
      <alignment vertical="center" wrapText="1"/>
    </xf>
    <xf numFmtId="0" fontId="7" fillId="4" borderId="6" xfId="0" applyFont="1" applyFill="1" applyBorder="1" applyAlignment="1">
      <alignment vertical="center"/>
    </xf>
    <xf numFmtId="1" fontId="7" fillId="0" borderId="0" xfId="0" applyNumberFormat="1" applyFont="1" applyAlignment="1">
      <alignment horizontal="center" vertical="center" wrapText="1"/>
    </xf>
    <xf numFmtId="1" fontId="7" fillId="0" borderId="0" xfId="0" applyNumberFormat="1" applyFont="1" applyAlignment="1">
      <alignment horizontal="center" vertical="center"/>
    </xf>
    <xf numFmtId="169" fontId="7" fillId="4" borderId="6" xfId="0" applyNumberFormat="1" applyFont="1" applyFill="1" applyBorder="1" applyAlignment="1">
      <alignment vertical="center"/>
    </xf>
    <xf numFmtId="164" fontId="7" fillId="4" borderId="6" xfId="2" applyNumberFormat="1" applyFont="1" applyFill="1" applyBorder="1" applyAlignment="1">
      <alignment vertical="center"/>
    </xf>
    <xf numFmtId="0" fontId="19" fillId="4" borderId="0" xfId="0" applyFont="1" applyFill="1" applyAlignment="1">
      <alignment horizontal="left" vertical="center" wrapText="1"/>
    </xf>
    <xf numFmtId="1" fontId="19" fillId="4" borderId="0" xfId="0" applyNumberFormat="1" applyFont="1" applyFill="1" applyAlignment="1">
      <alignment horizontal="center" vertical="center" wrapText="1"/>
    </xf>
    <xf numFmtId="1" fontId="19" fillId="4" borderId="0" xfId="0" applyNumberFormat="1" applyFont="1" applyFill="1" applyAlignment="1">
      <alignment horizontal="center" vertical="center"/>
    </xf>
    <xf numFmtId="164" fontId="24" fillId="0" borderId="0" xfId="2" applyNumberFormat="1" applyFont="1" applyFill="1" applyBorder="1" applyAlignment="1">
      <alignment horizontal="center" vertical="center"/>
    </xf>
    <xf numFmtId="0" fontId="20" fillId="4" borderId="0" xfId="0" applyFont="1" applyFill="1" applyAlignment="1">
      <alignment vertical="center"/>
    </xf>
    <xf numFmtId="0" fontId="20" fillId="4" borderId="0" xfId="0" applyFont="1" applyFill="1" applyAlignment="1">
      <alignment horizontal="center" vertical="center"/>
    </xf>
    <xf numFmtId="10" fontId="25" fillId="4" borderId="6" xfId="1" applyNumberFormat="1" applyFont="1" applyFill="1" applyBorder="1" applyAlignment="1">
      <alignment horizontal="left" vertical="center"/>
    </xf>
    <xf numFmtId="164" fontId="7" fillId="8" borderId="6" xfId="0" applyNumberFormat="1" applyFont="1" applyFill="1" applyBorder="1" applyAlignment="1">
      <alignment horizontal="left" vertical="center" wrapText="1"/>
    </xf>
    <xf numFmtId="10" fontId="7" fillId="8" borderId="6" xfId="1" applyNumberFormat="1" applyFont="1" applyFill="1" applyBorder="1" applyAlignment="1">
      <alignment horizontal="right" vertical="center" wrapText="1"/>
    </xf>
    <xf numFmtId="4" fontId="21" fillId="0" borderId="0" xfId="0" applyNumberFormat="1" applyFont="1" applyAlignment="1">
      <alignment vertical="center"/>
    </xf>
    <xf numFmtId="3" fontId="21" fillId="4" borderId="0" xfId="0" applyNumberFormat="1" applyFont="1" applyFill="1" applyAlignment="1">
      <alignment horizontal="center" vertical="center"/>
    </xf>
    <xf numFmtId="4" fontId="21" fillId="4" borderId="0" xfId="0" applyNumberFormat="1" applyFont="1" applyFill="1" applyAlignment="1">
      <alignment horizontal="center" vertical="center"/>
    </xf>
    <xf numFmtId="0" fontId="7" fillId="4" borderId="6" xfId="0" applyFont="1" applyFill="1" applyBorder="1" applyAlignment="1">
      <alignment horizontal="right" vertical="center"/>
    </xf>
    <xf numFmtId="164" fontId="16" fillId="3" borderId="0" xfId="2" applyNumberFormat="1" applyFont="1" applyFill="1" applyBorder="1" applyAlignment="1">
      <alignment horizontal="center" vertical="center"/>
    </xf>
    <xf numFmtId="0" fontId="16" fillId="0" borderId="0" xfId="0" applyFont="1" applyAlignment="1">
      <alignment vertical="center"/>
    </xf>
    <xf numFmtId="164" fontId="13" fillId="0" borderId="0" xfId="2" applyNumberFormat="1" applyFont="1" applyFill="1" applyAlignment="1">
      <alignment horizontal="left" vertical="center"/>
    </xf>
    <xf numFmtId="0" fontId="8" fillId="4" borderId="10" xfId="0" applyFont="1" applyFill="1" applyBorder="1" applyAlignment="1">
      <alignment vertical="center" wrapText="1"/>
    </xf>
    <xf numFmtId="0" fontId="7" fillId="4" borderId="9" xfId="0" applyFont="1" applyFill="1" applyBorder="1" applyAlignment="1">
      <alignment horizontal="center" vertical="center"/>
    </xf>
    <xf numFmtId="0" fontId="7" fillId="4" borderId="10" xfId="0" applyFont="1" applyFill="1" applyBorder="1" applyAlignment="1">
      <alignment vertical="center" wrapText="1"/>
    </xf>
    <xf numFmtId="164" fontId="7" fillId="7" borderId="4" xfId="2" applyNumberFormat="1" applyFont="1" applyFill="1" applyBorder="1" applyAlignment="1">
      <alignment vertical="center"/>
    </xf>
    <xf numFmtId="164" fontId="7" fillId="7" borderId="10" xfId="2" applyNumberFormat="1" applyFont="1" applyFill="1" applyBorder="1" applyAlignment="1">
      <alignment horizontal="left" vertical="center"/>
    </xf>
    <xf numFmtId="164" fontId="13" fillId="0" borderId="0" xfId="2" applyNumberFormat="1" applyFont="1" applyFill="1" applyBorder="1" applyAlignment="1">
      <alignment horizontal="left" vertical="center"/>
    </xf>
    <xf numFmtId="0" fontId="13" fillId="3" borderId="0" xfId="0" applyFont="1" applyFill="1" applyAlignment="1">
      <alignment vertical="center"/>
    </xf>
    <xf numFmtId="0" fontId="13" fillId="3" borderId="0" xfId="0" applyFont="1" applyFill="1" applyAlignment="1">
      <alignment horizontal="left" vertical="center"/>
    </xf>
    <xf numFmtId="164" fontId="13" fillId="3" borderId="0" xfId="2" applyNumberFormat="1" applyFont="1" applyFill="1" applyBorder="1" applyAlignment="1">
      <alignment horizontal="left" vertical="center"/>
    </xf>
    <xf numFmtId="0" fontId="17" fillId="0" borderId="0" xfId="0" applyFont="1" applyAlignment="1">
      <alignment horizontal="left" vertical="center" wrapText="1"/>
    </xf>
    <xf numFmtId="164" fontId="17" fillId="0" borderId="0" xfId="2" applyNumberFormat="1" applyFont="1" applyFill="1" applyBorder="1" applyAlignment="1">
      <alignment horizontal="center" vertical="center"/>
    </xf>
    <xf numFmtId="0" fontId="13" fillId="3" borderId="0" xfId="0" applyFont="1" applyFill="1" applyAlignment="1">
      <alignment horizontal="center" vertical="center"/>
    </xf>
    <xf numFmtId="4" fontId="7" fillId="4" borderId="6" xfId="0" applyNumberFormat="1" applyFont="1" applyFill="1" applyBorder="1" applyAlignment="1">
      <alignment horizontal="center" vertical="center" wrapText="1"/>
    </xf>
    <xf numFmtId="0" fontId="2" fillId="0" borderId="6" xfId="0" applyFont="1" applyBorder="1" applyAlignment="1">
      <alignment horizontal="center" vertical="center" wrapText="1"/>
    </xf>
    <xf numFmtId="0" fontId="2" fillId="0" borderId="6" xfId="0" applyFont="1" applyBorder="1" applyAlignment="1">
      <alignment horizontal="left" vertical="center" wrapText="1"/>
    </xf>
    <xf numFmtId="3" fontId="2" fillId="5" borderId="6" xfId="0" applyNumberFormat="1" applyFont="1" applyFill="1" applyBorder="1" applyAlignment="1">
      <alignment horizontal="center" vertical="center"/>
    </xf>
    <xf numFmtId="9" fontId="2" fillId="5" borderId="6" xfId="0" applyNumberFormat="1" applyFont="1" applyFill="1" applyBorder="1" applyAlignment="1">
      <alignment horizontal="center" vertical="center"/>
    </xf>
    <xf numFmtId="44" fontId="2" fillId="5" borderId="6" xfId="0" applyNumberFormat="1" applyFont="1" applyFill="1" applyBorder="1" applyAlignment="1">
      <alignment horizontal="right" vertical="center"/>
    </xf>
    <xf numFmtId="44" fontId="7" fillId="4" borderId="6" xfId="0" applyNumberFormat="1" applyFont="1" applyFill="1" applyBorder="1" applyAlignment="1">
      <alignment horizontal="right" vertical="center" wrapText="1"/>
    </xf>
    <xf numFmtId="44" fontId="2" fillId="5" borderId="6" xfId="2" applyNumberFormat="1" applyFont="1" applyFill="1" applyBorder="1" applyAlignment="1">
      <alignment horizontal="right" vertical="center"/>
    </xf>
    <xf numFmtId="10" fontId="2" fillId="5" borderId="6" xfId="1" applyNumberFormat="1" applyFont="1" applyFill="1" applyBorder="1" applyAlignment="1">
      <alignment horizontal="right" vertical="center"/>
    </xf>
    <xf numFmtId="10" fontId="7" fillId="7" borderId="6" xfId="1" applyNumberFormat="1" applyFont="1" applyFill="1" applyBorder="1" applyAlignment="1">
      <alignment horizontal="center" vertical="center"/>
    </xf>
    <xf numFmtId="166" fontId="7" fillId="7" borderId="6" xfId="2" applyNumberFormat="1" applyFont="1" applyFill="1" applyBorder="1" applyAlignment="1">
      <alignment horizontal="center" vertical="center"/>
    </xf>
    <xf numFmtId="0" fontId="6" fillId="2" borderId="0" xfId="0" applyFont="1" applyFill="1" applyAlignment="1" applyProtection="1">
      <alignment horizontal="center" vertical="center"/>
      <protection locked="0"/>
    </xf>
    <xf numFmtId="43" fontId="2" fillId="2" borderId="6" xfId="0" applyNumberFormat="1" applyFont="1" applyFill="1" applyBorder="1" applyAlignment="1" applyProtection="1">
      <alignment horizontal="center" vertical="center"/>
      <protection locked="0"/>
    </xf>
    <xf numFmtId="43" fontId="2" fillId="2" borderId="6" xfId="0" applyNumberFormat="1" applyFont="1" applyFill="1" applyBorder="1" applyAlignment="1" applyProtection="1">
      <alignment vertical="center"/>
      <protection locked="0"/>
    </xf>
    <xf numFmtId="0" fontId="2" fillId="2" borderId="6" xfId="0" applyFont="1" applyFill="1" applyBorder="1" applyAlignment="1" applyProtection="1">
      <alignment horizontal="left" vertical="center"/>
      <protection locked="0"/>
    </xf>
    <xf numFmtId="0" fontId="2" fillId="2" borderId="5" xfId="0" applyFont="1" applyFill="1" applyBorder="1" applyAlignment="1" applyProtection="1">
      <alignment horizontal="right" vertical="center"/>
      <protection locked="0"/>
    </xf>
    <xf numFmtId="164" fontId="2" fillId="2" borderId="6" xfId="2" applyNumberFormat="1" applyFont="1" applyFill="1" applyBorder="1" applyAlignment="1" applyProtection="1">
      <alignment horizontal="left" vertical="center"/>
      <protection locked="0"/>
    </xf>
    <xf numFmtId="164" fontId="2" fillId="6" borderId="6" xfId="2" applyNumberFormat="1" applyFont="1" applyFill="1" applyBorder="1" applyAlignment="1" applyProtection="1">
      <alignment horizontal="center" vertical="center"/>
      <protection locked="0"/>
    </xf>
    <xf numFmtId="164" fontId="2" fillId="2" borderId="6" xfId="2" applyNumberFormat="1" applyFont="1" applyFill="1" applyBorder="1" applyAlignment="1" applyProtection="1">
      <alignment horizontal="center" vertical="center"/>
      <protection locked="0"/>
    </xf>
    <xf numFmtId="164" fontId="6" fillId="6" borderId="6" xfId="2" applyNumberFormat="1" applyFont="1" applyFill="1" applyBorder="1" applyAlignment="1" applyProtection="1">
      <alignment horizontal="left" vertical="center"/>
      <protection locked="0"/>
    </xf>
    <xf numFmtId="0" fontId="5" fillId="2" borderId="6" xfId="0" applyFont="1" applyFill="1" applyBorder="1" applyAlignment="1" applyProtection="1">
      <alignment horizontal="left" vertical="center"/>
      <protection locked="0"/>
    </xf>
    <xf numFmtId="164" fontId="5" fillId="2" borderId="6" xfId="2" applyNumberFormat="1" applyFont="1" applyFill="1" applyBorder="1" applyAlignment="1" applyProtection="1">
      <alignment horizontal="left" vertical="center"/>
      <protection locked="0"/>
    </xf>
    <xf numFmtId="164" fontId="5" fillId="6" borderId="6" xfId="2" applyNumberFormat="1" applyFont="1" applyFill="1" applyBorder="1" applyAlignment="1" applyProtection="1">
      <alignment horizontal="left" vertical="center"/>
      <protection locked="0"/>
    </xf>
    <xf numFmtId="164" fontId="5" fillId="6" borderId="6" xfId="2" applyNumberFormat="1" applyFont="1" applyFill="1" applyBorder="1" applyAlignment="1" applyProtection="1">
      <alignment horizontal="center" vertical="center"/>
      <protection locked="0"/>
    </xf>
    <xf numFmtId="164" fontId="5" fillId="2" borderId="6" xfId="2" applyNumberFormat="1" applyFont="1" applyFill="1" applyBorder="1" applyAlignment="1" applyProtection="1">
      <alignment horizontal="center" vertical="center"/>
      <protection locked="0"/>
    </xf>
    <xf numFmtId="0" fontId="2" fillId="2" borderId="5" xfId="0" applyFont="1" applyFill="1" applyBorder="1" applyAlignment="1" applyProtection="1">
      <alignment horizontal="left" vertical="center"/>
      <protection locked="0"/>
    </xf>
    <xf numFmtId="164" fontId="7" fillId="0" borderId="1" xfId="2" applyNumberFormat="1" applyFont="1" applyFill="1" applyBorder="1" applyAlignment="1">
      <alignment horizontal="left" vertical="center"/>
    </xf>
    <xf numFmtId="164" fontId="2" fillId="2" borderId="6" xfId="2" applyNumberFormat="1" applyFont="1" applyFill="1" applyBorder="1" applyAlignment="1" applyProtection="1">
      <alignment vertical="center"/>
      <protection locked="0"/>
    </xf>
    <xf numFmtId="0" fontId="2" fillId="0" borderId="0" xfId="0" applyFont="1" applyAlignment="1">
      <alignment horizontal="justify" vertical="center" wrapText="1"/>
    </xf>
    <xf numFmtId="0" fontId="2" fillId="0" borderId="0" xfId="0" applyFont="1" applyAlignment="1">
      <alignment horizontal="justify" vertical="center"/>
    </xf>
    <xf numFmtId="164" fontId="2" fillId="2" borderId="19" xfId="2" applyNumberFormat="1" applyFont="1" applyFill="1" applyBorder="1" applyAlignment="1">
      <alignment horizontal="justify" vertical="center"/>
    </xf>
    <xf numFmtId="4" fontId="2" fillId="3" borderId="6" xfId="0" applyNumberFormat="1" applyFont="1" applyFill="1" applyBorder="1" applyAlignment="1">
      <alignment horizontal="justify" vertical="center" wrapText="1"/>
    </xf>
    <xf numFmtId="4" fontId="2" fillId="0" borderId="6" xfId="0" applyNumberFormat="1" applyFont="1" applyBorder="1" applyAlignment="1">
      <alignment horizontal="justify" vertical="center" wrapText="1"/>
    </xf>
    <xf numFmtId="4" fontId="5" fillId="0" borderId="6" xfId="0" applyNumberFormat="1" applyFont="1" applyBorder="1" applyAlignment="1">
      <alignment horizontal="justify" vertical="center" wrapText="1"/>
    </xf>
    <xf numFmtId="4" fontId="5" fillId="3" borderId="6" xfId="0" applyNumberFormat="1" applyFont="1" applyFill="1" applyBorder="1" applyAlignment="1">
      <alignment horizontal="justify" vertical="center" wrapText="1"/>
    </xf>
    <xf numFmtId="164" fontId="2" fillId="6" borderId="19" xfId="2" applyNumberFormat="1" applyFont="1" applyFill="1" applyBorder="1" applyAlignment="1">
      <alignment horizontal="justify" vertical="center"/>
    </xf>
    <xf numFmtId="3" fontId="2" fillId="4" borderId="19" xfId="0" applyNumberFormat="1" applyFont="1" applyFill="1" applyBorder="1" applyAlignment="1">
      <alignment horizontal="justify" vertical="center"/>
    </xf>
    <xf numFmtId="3" fontId="2" fillId="7" borderId="19" xfId="0" applyNumberFormat="1" applyFont="1" applyFill="1" applyBorder="1" applyAlignment="1">
      <alignment horizontal="justify" vertical="center"/>
    </xf>
    <xf numFmtId="4" fontId="2" fillId="0" borderId="6" xfId="0" applyNumberFormat="1" applyFont="1" applyBorder="1" applyAlignment="1">
      <alignment vertical="center"/>
    </xf>
    <xf numFmtId="4" fontId="5" fillId="3" borderId="6" xfId="0" applyNumberFormat="1" applyFont="1" applyFill="1" applyBorder="1" applyAlignment="1">
      <alignment horizontal="justify" vertical="top" wrapText="1"/>
    </xf>
    <xf numFmtId="4" fontId="5" fillId="0" borderId="6" xfId="0" applyNumberFormat="1" applyFont="1" applyBorder="1" applyAlignment="1">
      <alignment vertical="center"/>
    </xf>
    <xf numFmtId="1" fontId="20" fillId="0" borderId="0" xfId="0" applyNumberFormat="1" applyFont="1" applyAlignment="1">
      <alignment vertical="center"/>
    </xf>
    <xf numFmtId="4" fontId="20" fillId="0" borderId="0" xfId="0" applyNumberFormat="1" applyFont="1" applyAlignment="1">
      <alignment vertical="center"/>
    </xf>
    <xf numFmtId="1" fontId="25" fillId="0" borderId="0" xfId="0" applyNumberFormat="1" applyFont="1" applyAlignment="1">
      <alignment horizontal="center" vertical="center"/>
    </xf>
    <xf numFmtId="4" fontId="25" fillId="0" borderId="0" xfId="0" applyNumberFormat="1" applyFont="1" applyAlignment="1">
      <alignment horizontal="center" vertical="center"/>
    </xf>
    <xf numFmtId="4" fontId="5" fillId="2" borderId="6" xfId="0" applyNumberFormat="1" applyFont="1" applyFill="1" applyBorder="1" applyAlignment="1" applyProtection="1">
      <alignment horizontal="center" vertical="center" wrapText="1"/>
      <protection locked="0"/>
    </xf>
    <xf numFmtId="4" fontId="5" fillId="2" borderId="6" xfId="0" applyNumberFormat="1" applyFont="1" applyFill="1" applyBorder="1" applyAlignment="1" applyProtection="1">
      <alignment horizontal="left" vertical="center" wrapText="1"/>
      <protection locked="0"/>
    </xf>
    <xf numFmtId="4" fontId="5" fillId="2" borderId="6" xfId="0" applyNumberFormat="1" applyFont="1" applyFill="1" applyBorder="1" applyAlignment="1" applyProtection="1">
      <alignment vertical="center" wrapText="1"/>
      <protection locked="0"/>
    </xf>
    <xf numFmtId="4" fontId="25" fillId="4" borderId="6" xfId="0" applyNumberFormat="1" applyFont="1" applyFill="1" applyBorder="1" applyAlignment="1">
      <alignment horizontal="center" vertical="center" wrapText="1"/>
    </xf>
    <xf numFmtId="4" fontId="5" fillId="2" borderId="6" xfId="0" applyNumberFormat="1" applyFont="1" applyFill="1" applyBorder="1" applyAlignment="1" applyProtection="1">
      <alignment horizontal="center" vertical="center"/>
      <protection locked="0"/>
    </xf>
    <xf numFmtId="4" fontId="5" fillId="2" borderId="6" xfId="0" applyNumberFormat="1" applyFont="1" applyFill="1" applyBorder="1" applyAlignment="1" applyProtection="1">
      <alignment horizontal="left" vertical="center"/>
      <protection locked="0"/>
    </xf>
    <xf numFmtId="43" fontId="2" fillId="6" borderId="6" xfId="0" applyNumberFormat="1" applyFont="1" applyFill="1" applyBorder="1" applyAlignment="1" applyProtection="1">
      <alignment vertical="center"/>
      <protection locked="0"/>
    </xf>
    <xf numFmtId="0" fontId="3" fillId="0" borderId="0" xfId="0" applyFont="1" applyAlignment="1">
      <alignment horizontal="justify" vertical="top" wrapText="1"/>
    </xf>
    <xf numFmtId="174" fontId="2" fillId="0" borderId="0" xfId="0" applyNumberFormat="1" applyFont="1" applyAlignment="1">
      <alignment vertical="center"/>
    </xf>
    <xf numFmtId="0" fontId="25" fillId="4" borderId="0" xfId="0" applyFont="1" applyFill="1" applyAlignment="1">
      <alignment horizontal="center" vertical="center" wrapText="1"/>
    </xf>
    <xf numFmtId="0" fontId="2" fillId="0" borderId="0" xfId="0" applyFont="1" applyAlignment="1">
      <alignment vertical="center" wrapText="1"/>
    </xf>
    <xf numFmtId="0" fontId="2" fillId="2" borderId="0" xfId="0" applyFont="1" applyFill="1" applyAlignment="1">
      <alignment vertical="center"/>
    </xf>
    <xf numFmtId="4" fontId="3" fillId="0" borderId="0" xfId="0" applyNumberFormat="1" applyFont="1" applyAlignment="1">
      <alignment horizontal="left" vertical="center"/>
    </xf>
    <xf numFmtId="0" fontId="6" fillId="2" borderId="6" xfId="0" applyFont="1" applyFill="1" applyBorder="1" applyAlignment="1" applyProtection="1">
      <alignment vertical="center"/>
      <protection locked="0"/>
    </xf>
    <xf numFmtId="0" fontId="19" fillId="4" borderId="4" xfId="0" applyFont="1" applyFill="1" applyBorder="1" applyAlignment="1">
      <alignment vertical="center" wrapText="1"/>
    </xf>
    <xf numFmtId="0" fontId="19" fillId="4" borderId="5" xfId="0" applyFont="1" applyFill="1" applyBorder="1" applyAlignment="1">
      <alignment vertical="center" wrapText="1"/>
    </xf>
    <xf numFmtId="0" fontId="31" fillId="0" borderId="0" xfId="0" applyFont="1" applyAlignment="1">
      <alignment horizontal="left" vertical="center" wrapText="1"/>
    </xf>
    <xf numFmtId="0" fontId="2" fillId="0" borderId="12" xfId="0" applyFont="1" applyBorder="1" applyAlignment="1">
      <alignment vertical="center"/>
    </xf>
    <xf numFmtId="0" fontId="2" fillId="2" borderId="2" xfId="0" applyFont="1" applyFill="1" applyBorder="1" applyAlignment="1" applyProtection="1">
      <alignment vertical="center"/>
      <protection locked="0"/>
    </xf>
    <xf numFmtId="0" fontId="2" fillId="2" borderId="2" xfId="0" applyFont="1" applyFill="1" applyBorder="1" applyAlignment="1" applyProtection="1">
      <alignment vertical="center" wrapText="1"/>
      <protection locked="0"/>
    </xf>
    <xf numFmtId="0" fontId="2" fillId="2" borderId="2" xfId="0" applyFont="1" applyFill="1" applyBorder="1" applyAlignment="1" applyProtection="1">
      <alignment horizontal="center" vertical="center"/>
      <protection locked="0"/>
    </xf>
    <xf numFmtId="0" fontId="2" fillId="2" borderId="0" xfId="0" applyFont="1" applyFill="1" applyAlignment="1" applyProtection="1">
      <alignment vertical="center"/>
      <protection locked="0"/>
    </xf>
    <xf numFmtId="0" fontId="2" fillId="2" borderId="0" xfId="0" applyFont="1" applyFill="1" applyAlignment="1" applyProtection="1">
      <alignment horizontal="center" vertical="center"/>
      <protection locked="0"/>
    </xf>
    <xf numFmtId="0" fontId="2" fillId="2" borderId="8" xfId="0" applyFont="1" applyFill="1" applyBorder="1" applyAlignment="1" applyProtection="1">
      <alignment vertical="center"/>
      <protection locked="0"/>
    </xf>
    <xf numFmtId="0" fontId="2" fillId="2" borderId="8" xfId="0" applyFont="1" applyFill="1" applyBorder="1" applyAlignment="1" applyProtection="1">
      <alignment horizontal="center" vertical="center"/>
      <protection locked="0"/>
    </xf>
    <xf numFmtId="0" fontId="2" fillId="2" borderId="15" xfId="0" applyFont="1" applyFill="1" applyBorder="1" applyAlignment="1" applyProtection="1">
      <alignment horizontal="center" vertical="center"/>
      <protection locked="0"/>
    </xf>
    <xf numFmtId="0" fontId="2" fillId="2" borderId="12" xfId="0" applyFont="1" applyFill="1" applyBorder="1" applyAlignment="1" applyProtection="1">
      <alignment horizontal="center" vertical="center"/>
      <protection locked="0"/>
    </xf>
    <xf numFmtId="0" fontId="2" fillId="2" borderId="16" xfId="0" applyFont="1" applyFill="1" applyBorder="1" applyAlignment="1" applyProtection="1">
      <alignment horizontal="center" vertical="center"/>
      <protection locked="0"/>
    </xf>
    <xf numFmtId="164" fontId="2" fillId="0" borderId="0" xfId="2" applyNumberFormat="1" applyFont="1" applyFill="1" applyBorder="1" applyAlignment="1">
      <alignment horizontal="justify" vertical="center"/>
    </xf>
    <xf numFmtId="0" fontId="3" fillId="0" borderId="0" xfId="0" applyFont="1" applyAlignment="1">
      <alignment vertical="center" wrapText="1"/>
    </xf>
    <xf numFmtId="164" fontId="7" fillId="7" borderId="6" xfId="2" applyNumberFormat="1" applyFont="1" applyFill="1" applyBorder="1" applyAlignment="1" applyProtection="1">
      <alignment horizontal="left" vertical="center"/>
    </xf>
    <xf numFmtId="0" fontId="19" fillId="4" borderId="14" xfId="0" applyFont="1" applyFill="1" applyBorder="1" applyAlignment="1">
      <alignment horizontal="center" vertical="center"/>
    </xf>
    <xf numFmtId="4" fontId="7" fillId="0" borderId="0" xfId="0" applyNumberFormat="1" applyFont="1" applyAlignment="1">
      <alignment horizontal="center" vertical="center"/>
    </xf>
    <xf numFmtId="164" fontId="7" fillId="7" borderId="6" xfId="2" applyNumberFormat="1" applyFont="1" applyFill="1" applyBorder="1" applyAlignment="1">
      <alignment vertical="center"/>
    </xf>
    <xf numFmtId="164" fontId="7" fillId="4" borderId="6" xfId="2" applyNumberFormat="1" applyFont="1" applyFill="1" applyBorder="1" applyAlignment="1" applyProtection="1">
      <alignment horizontal="center" vertical="center"/>
    </xf>
    <xf numFmtId="169" fontId="7" fillId="7" borderId="6" xfId="0" applyNumberFormat="1" applyFont="1" applyFill="1" applyBorder="1" applyAlignment="1">
      <alignment vertical="center"/>
    </xf>
    <xf numFmtId="173" fontId="7" fillId="4" borderId="6" xfId="0" applyNumberFormat="1" applyFont="1" applyFill="1" applyBorder="1" applyAlignment="1">
      <alignment horizontal="center" vertical="center"/>
    </xf>
    <xf numFmtId="173" fontId="7" fillId="7" borderId="6" xfId="0" applyNumberFormat="1" applyFont="1" applyFill="1" applyBorder="1" applyAlignment="1">
      <alignment horizontal="center" vertical="center"/>
    </xf>
    <xf numFmtId="0" fontId="2" fillId="0" borderId="0" xfId="0" applyFont="1" applyAlignment="1">
      <alignment horizontal="justify" vertical="top" wrapText="1"/>
    </xf>
    <xf numFmtId="0" fontId="3" fillId="0" borderId="0" xfId="0" applyFont="1" applyAlignment="1">
      <alignment horizontal="justify" vertical="top" wrapText="1"/>
    </xf>
    <xf numFmtId="0" fontId="2" fillId="0" borderId="0" xfId="0" applyFont="1" applyAlignment="1">
      <alignment horizontal="justify" vertical="center" wrapText="1"/>
    </xf>
    <xf numFmtId="0" fontId="2" fillId="0" borderId="0" xfId="0" applyFont="1" applyAlignment="1">
      <alignment horizontal="justify" vertical="top"/>
    </xf>
    <xf numFmtId="0" fontId="3" fillId="0" borderId="0" xfId="0" applyFont="1" applyAlignment="1">
      <alignment horizontal="center" vertical="center"/>
    </xf>
    <xf numFmtId="0" fontId="2" fillId="0" borderId="0" xfId="0" applyFont="1" applyAlignment="1">
      <alignment horizontal="left"/>
    </xf>
    <xf numFmtId="0" fontId="3" fillId="0" borderId="0" xfId="0" applyFont="1" applyAlignment="1">
      <alignment horizontal="left" vertical="center"/>
    </xf>
    <xf numFmtId="0" fontId="19" fillId="4" borderId="6" xfId="0" applyFont="1" applyFill="1" applyBorder="1" applyAlignment="1">
      <alignment horizontal="center" vertical="center" wrapText="1"/>
    </xf>
    <xf numFmtId="0" fontId="7" fillId="4" borderId="0" xfId="0" applyFont="1" applyFill="1" applyAlignment="1">
      <alignment horizontal="center" vertical="center"/>
    </xf>
    <xf numFmtId="0" fontId="7" fillId="4" borderId="0" xfId="0" applyFont="1" applyFill="1" applyAlignment="1">
      <alignment horizontal="left" vertical="center" wrapText="1"/>
    </xf>
    <xf numFmtId="0" fontId="7" fillId="4" borderId="12" xfId="0" applyFont="1" applyFill="1" applyBorder="1" applyAlignment="1">
      <alignment horizontal="left" vertical="center" wrapText="1"/>
    </xf>
    <xf numFmtId="0" fontId="7" fillId="4" borderId="0" xfId="0" applyFont="1" applyFill="1" applyAlignment="1">
      <alignment horizontal="center" vertical="center" wrapText="1"/>
    </xf>
    <xf numFmtId="0" fontId="7" fillId="4" borderId="4" xfId="0" applyFont="1" applyFill="1" applyBorder="1" applyAlignment="1">
      <alignment horizontal="left" vertical="center" wrapText="1"/>
    </xf>
    <xf numFmtId="0" fontId="7" fillId="4" borderId="1" xfId="0" applyFont="1" applyFill="1" applyBorder="1" applyAlignment="1">
      <alignment horizontal="left" vertical="center" wrapText="1"/>
    </xf>
    <xf numFmtId="0" fontId="7" fillId="4" borderId="0" xfId="0" applyFont="1" applyFill="1" applyAlignment="1">
      <alignment horizontal="center" vertical="center" textRotation="90" wrapText="1"/>
    </xf>
    <xf numFmtId="0" fontId="7" fillId="4" borderId="0" xfId="0" applyFont="1" applyFill="1" applyAlignment="1">
      <alignment horizontal="center" vertical="center" textRotation="90"/>
    </xf>
    <xf numFmtId="0" fontId="7" fillId="4" borderId="5" xfId="0" applyFont="1" applyFill="1" applyBorder="1" applyAlignment="1">
      <alignment horizontal="left" vertical="center" wrapText="1"/>
    </xf>
    <xf numFmtId="1" fontId="7" fillId="4" borderId="7" xfId="2" applyNumberFormat="1" applyFont="1" applyFill="1" applyBorder="1" applyAlignment="1">
      <alignment horizontal="center" vertical="center"/>
    </xf>
    <xf numFmtId="1" fontId="7" fillId="4" borderId="2" xfId="2" applyNumberFormat="1" applyFont="1" applyFill="1" applyBorder="1" applyAlignment="1">
      <alignment horizontal="center" vertical="center"/>
    </xf>
    <xf numFmtId="1" fontId="7" fillId="4" borderId="15" xfId="2" applyNumberFormat="1" applyFont="1" applyFill="1" applyBorder="1" applyAlignment="1">
      <alignment horizontal="center" vertical="center"/>
    </xf>
    <xf numFmtId="1" fontId="7" fillId="4" borderId="17" xfId="2" applyNumberFormat="1" applyFont="1" applyFill="1" applyBorder="1" applyAlignment="1">
      <alignment horizontal="center" vertical="center"/>
    </xf>
    <xf numFmtId="1" fontId="7" fillId="4" borderId="8" xfId="2" applyNumberFormat="1" applyFont="1" applyFill="1" applyBorder="1" applyAlignment="1">
      <alignment horizontal="center" vertical="center"/>
    </xf>
    <xf numFmtId="1" fontId="7" fillId="4" borderId="16" xfId="2" applyNumberFormat="1" applyFont="1" applyFill="1" applyBorder="1" applyAlignment="1">
      <alignment horizontal="center" vertical="center"/>
    </xf>
    <xf numFmtId="0" fontId="25" fillId="4" borderId="4" xfId="0" applyFont="1" applyFill="1" applyBorder="1" applyAlignment="1">
      <alignment horizontal="left" vertical="center"/>
    </xf>
    <xf numFmtId="0" fontId="25" fillId="4" borderId="5" xfId="0" applyFont="1" applyFill="1" applyBorder="1" applyAlignment="1">
      <alignment horizontal="left" vertical="center"/>
    </xf>
    <xf numFmtId="0" fontId="7" fillId="7" borderId="0" xfId="0" applyFont="1" applyFill="1" applyAlignment="1">
      <alignment horizontal="center" vertical="center" wrapText="1"/>
    </xf>
    <xf numFmtId="0" fontId="7" fillId="7" borderId="8" xfId="0" applyFont="1" applyFill="1" applyBorder="1" applyAlignment="1">
      <alignment horizontal="center" vertical="center" wrapText="1"/>
    </xf>
    <xf numFmtId="0" fontId="7" fillId="4" borderId="6" xfId="0" applyFont="1" applyFill="1" applyBorder="1" applyAlignment="1">
      <alignment horizontal="left" vertical="center"/>
    </xf>
    <xf numFmtId="0" fontId="7" fillId="4" borderId="0" xfId="0" applyFont="1" applyFill="1" applyAlignment="1">
      <alignment horizontal="right" vertical="center" wrapText="1"/>
    </xf>
    <xf numFmtId="0" fontId="7" fillId="4" borderId="12" xfId="0" applyFont="1" applyFill="1" applyBorder="1" applyAlignment="1">
      <alignment horizontal="right" vertical="center" wrapText="1"/>
    </xf>
    <xf numFmtId="0" fontId="25" fillId="4" borderId="7" xfId="0" applyFont="1" applyFill="1" applyBorder="1" applyAlignment="1">
      <alignment horizontal="left" vertical="center"/>
    </xf>
    <xf numFmtId="0" fontId="25" fillId="4" borderId="15" xfId="0" applyFont="1" applyFill="1" applyBorder="1" applyAlignment="1">
      <alignment horizontal="left" vertical="center"/>
    </xf>
    <xf numFmtId="0" fontId="25" fillId="4" borderId="10" xfId="0" applyFont="1" applyFill="1" applyBorder="1" applyAlignment="1">
      <alignment horizontal="left" vertical="center"/>
    </xf>
    <xf numFmtId="0" fontId="25" fillId="4" borderId="9" xfId="0" applyFont="1" applyFill="1" applyBorder="1" applyAlignment="1">
      <alignment horizontal="left" vertical="center"/>
    </xf>
    <xf numFmtId="0" fontId="7" fillId="4" borderId="18" xfId="0" applyFont="1" applyFill="1" applyBorder="1" applyAlignment="1">
      <alignment horizontal="center" vertical="center" textRotation="90" wrapText="1"/>
    </xf>
    <xf numFmtId="4" fontId="7" fillId="4" borderId="6" xfId="0" applyNumberFormat="1" applyFont="1" applyFill="1" applyBorder="1" applyAlignment="1">
      <alignment horizontal="center" vertical="center" wrapText="1"/>
    </xf>
    <xf numFmtId="4" fontId="7" fillId="4" borderId="4" xfId="0" applyNumberFormat="1" applyFont="1" applyFill="1" applyBorder="1" applyAlignment="1">
      <alignment horizontal="center" vertical="center" wrapText="1"/>
    </xf>
    <xf numFmtId="4" fontId="7" fillId="4" borderId="1" xfId="0" applyNumberFormat="1" applyFont="1" applyFill="1" applyBorder="1" applyAlignment="1">
      <alignment horizontal="center" vertical="center" wrapText="1"/>
    </xf>
    <xf numFmtId="4" fontId="7" fillId="4" borderId="5" xfId="0" applyNumberFormat="1" applyFont="1" applyFill="1" applyBorder="1" applyAlignment="1">
      <alignment horizontal="center" vertical="center" wrapText="1"/>
    </xf>
    <xf numFmtId="4" fontId="2" fillId="0" borderId="6" xfId="0" applyNumberFormat="1" applyFont="1" applyFill="1" applyBorder="1" applyAlignment="1">
      <alignment horizontal="justify" vertical="center" wrapText="1"/>
    </xf>
    <xf numFmtId="4" fontId="5" fillId="0" borderId="6" xfId="0" applyNumberFormat="1" applyFont="1" applyFill="1" applyBorder="1" applyAlignment="1">
      <alignment horizontal="justify" vertical="center" wrapText="1"/>
    </xf>
  </cellXfs>
  <cellStyles count="6">
    <cellStyle name="=C:\WINNT\SYSTEM32\COMMAND.COM" xfId="5" xr:uid="{8CFDC51C-8AD2-42F2-AD29-4CA21A4A0430}"/>
    <cellStyle name="Hiperligação" xfId="3" builtinId="8"/>
    <cellStyle name="Normal" xfId="0" builtinId="0"/>
    <cellStyle name="Percentagem" xfId="1" builtinId="5"/>
    <cellStyle name="Vírgula" xfId="2" builtinId="3"/>
    <cellStyle name="Vírgula 2" xfId="4" xr:uid="{DEBCB553-FFB2-41EB-8B76-DF766209093A}"/>
  </cellStyles>
  <dxfs count="7">
    <dxf>
      <fill>
        <patternFill>
          <bgColor rgb="FF92D050"/>
        </patternFill>
      </fill>
    </dxf>
    <dxf>
      <fill>
        <patternFill>
          <bgColor rgb="FFFF0000"/>
        </patternFill>
      </fill>
    </dxf>
    <dxf>
      <font>
        <color rgb="FF9C0006"/>
      </font>
      <fill>
        <patternFill>
          <bgColor rgb="FFFFC7CE"/>
        </patternFill>
      </fill>
    </dxf>
    <dxf>
      <fill>
        <patternFill>
          <bgColor rgb="FFFF0000"/>
        </patternFill>
      </fill>
    </dxf>
    <dxf>
      <fill>
        <patternFill>
          <bgColor theme="4" tint="0.79998168889431442"/>
        </patternFill>
      </fill>
    </dxf>
    <dxf>
      <fill>
        <patternFill>
          <bgColor rgb="FF92D050"/>
        </patternFill>
      </fill>
    </dxf>
    <dxf>
      <fill>
        <patternFill>
          <bgColor rgb="FFFF0000"/>
        </patternFill>
      </fill>
    </dxf>
  </dxfs>
  <tableStyles count="0" defaultTableStyle="TableStyleMedium9" defaultPivotStyle="PivotStyleLight16"/>
  <colors>
    <mruColors>
      <color rgb="FFCCCC00"/>
      <color rgb="FF99CC00"/>
      <color rgb="FF0F0BA5"/>
      <color rgb="FF110DBB"/>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2003529</xdr:colOff>
      <xdr:row>0</xdr:row>
      <xdr:rowOff>609653</xdr:rowOff>
    </xdr:to>
    <xdr:pic>
      <xdr:nvPicPr>
        <xdr:cNvPr id="4" name="Imagem 3">
          <a:extLst>
            <a:ext uri="{FF2B5EF4-FFF2-40B4-BE49-F238E27FC236}">
              <a16:creationId xmlns:a16="http://schemas.microsoft.com/office/drawing/2014/main" id="{4F8E6ECB-851E-153B-8485-191A9D96312C}"/>
            </a:ext>
          </a:extLst>
        </xdr:cNvPr>
        <xdr:cNvPicPr>
          <a:picLocks noChangeAspect="1"/>
        </xdr:cNvPicPr>
      </xdr:nvPicPr>
      <xdr:blipFill>
        <a:blip xmlns:r="http://schemas.openxmlformats.org/officeDocument/2006/relationships" r:embed="rId1"/>
        <a:stretch>
          <a:fillRect/>
        </a:stretch>
      </xdr:blipFill>
      <xdr:spPr>
        <a:xfrm>
          <a:off x="0" y="0"/>
          <a:ext cx="2670279" cy="60965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48</xdr:col>
      <xdr:colOff>955525</xdr:colOff>
      <xdr:row>16</xdr:row>
      <xdr:rowOff>0</xdr:rowOff>
    </xdr:from>
    <xdr:to>
      <xdr:col>49</xdr:col>
      <xdr:colOff>16388</xdr:colOff>
      <xdr:row>19</xdr:row>
      <xdr:rowOff>92167</xdr:rowOff>
    </xdr:to>
    <xdr:pic>
      <xdr:nvPicPr>
        <xdr:cNvPr id="2" name="Picture 9" descr="QREN_Logo(COR)">
          <a:extLst>
            <a:ext uri="{FF2B5EF4-FFF2-40B4-BE49-F238E27FC236}">
              <a16:creationId xmlns:a16="http://schemas.microsoft.com/office/drawing/2014/main" id="{59941514-0D8F-457F-B7A9-4A679E2F85B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687225" y="2901950"/>
          <a:ext cx="13363" cy="492217"/>
        </a:xfrm>
        <a:prstGeom prst="rect">
          <a:avLst/>
        </a:prstGeom>
        <a:noFill/>
        <a:ln w="9525">
          <a:noFill/>
          <a:miter lim="800000"/>
          <a:headEnd/>
          <a:tailEnd/>
        </a:ln>
      </xdr:spPr>
    </xdr:pic>
    <xdr:clientData/>
  </xdr:twoCellAnchor>
  <xdr:twoCellAnchor editAs="oneCell">
    <xdr:from>
      <xdr:col>48</xdr:col>
      <xdr:colOff>955525</xdr:colOff>
      <xdr:row>28</xdr:row>
      <xdr:rowOff>0</xdr:rowOff>
    </xdr:from>
    <xdr:to>
      <xdr:col>49</xdr:col>
      <xdr:colOff>16388</xdr:colOff>
      <xdr:row>30</xdr:row>
      <xdr:rowOff>104622</xdr:rowOff>
    </xdr:to>
    <xdr:pic>
      <xdr:nvPicPr>
        <xdr:cNvPr id="3" name="Picture 9" descr="QREN_Logo(COR)">
          <a:extLst>
            <a:ext uri="{FF2B5EF4-FFF2-40B4-BE49-F238E27FC236}">
              <a16:creationId xmlns:a16="http://schemas.microsoft.com/office/drawing/2014/main" id="{C98D32C3-33C3-4F65-8E4C-2471114315F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687225" y="4235450"/>
          <a:ext cx="13363" cy="504672"/>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2</xdr:col>
      <xdr:colOff>1875769</xdr:colOff>
      <xdr:row>0</xdr:row>
      <xdr:rowOff>606731</xdr:rowOff>
    </xdr:to>
    <xdr:pic>
      <xdr:nvPicPr>
        <xdr:cNvPr id="4" name="Imagem 3">
          <a:extLst>
            <a:ext uri="{FF2B5EF4-FFF2-40B4-BE49-F238E27FC236}">
              <a16:creationId xmlns:a16="http://schemas.microsoft.com/office/drawing/2014/main" id="{D030F474-B3C1-41BD-B24A-DCDD548894DA}"/>
            </a:ext>
          </a:extLst>
        </xdr:cNvPr>
        <xdr:cNvPicPr>
          <a:picLocks noChangeAspect="1"/>
        </xdr:cNvPicPr>
      </xdr:nvPicPr>
      <xdr:blipFill>
        <a:blip xmlns:r="http://schemas.openxmlformats.org/officeDocument/2006/relationships" r:embed="rId2"/>
        <a:stretch>
          <a:fillRect/>
        </a:stretch>
      </xdr:blipFill>
      <xdr:spPr>
        <a:xfrm>
          <a:off x="0" y="0"/>
          <a:ext cx="2663169" cy="606731"/>
        </a:xfrm>
        <a:prstGeom prst="rect">
          <a:avLst/>
        </a:prstGeom>
      </xdr:spPr>
    </xdr:pic>
    <xdr:clientData/>
  </xdr:twoCellAnchor>
  <xdr:oneCellAnchor>
    <xdr:from>
      <xdr:col>48</xdr:col>
      <xdr:colOff>955525</xdr:colOff>
      <xdr:row>28</xdr:row>
      <xdr:rowOff>0</xdr:rowOff>
    </xdr:from>
    <xdr:ext cx="10188" cy="485867"/>
    <xdr:pic>
      <xdr:nvPicPr>
        <xdr:cNvPr id="5" name="Picture 9" descr="QREN_Logo(COR)">
          <a:extLst>
            <a:ext uri="{FF2B5EF4-FFF2-40B4-BE49-F238E27FC236}">
              <a16:creationId xmlns:a16="http://schemas.microsoft.com/office/drawing/2014/main" id="{80681B31-2599-4CA6-942D-FBD617AB553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687225" y="4235450"/>
          <a:ext cx="10188" cy="485867"/>
        </a:xfrm>
        <a:prstGeom prst="rect">
          <a:avLst/>
        </a:prstGeom>
        <a:noFill/>
        <a:ln w="9525">
          <a:noFill/>
          <a:miter lim="800000"/>
          <a:headEnd/>
          <a:tailEnd/>
        </a:ln>
      </xdr:spPr>
    </xdr:pic>
    <xdr:clientData/>
  </xdr:oneCellAnchor>
  <xdr:oneCellAnchor>
    <xdr:from>
      <xdr:col>48</xdr:col>
      <xdr:colOff>955525</xdr:colOff>
      <xdr:row>28</xdr:row>
      <xdr:rowOff>0</xdr:rowOff>
    </xdr:from>
    <xdr:ext cx="10188" cy="485867"/>
    <xdr:pic>
      <xdr:nvPicPr>
        <xdr:cNvPr id="6" name="Picture 9" descr="QREN_Logo(COR)">
          <a:extLst>
            <a:ext uri="{FF2B5EF4-FFF2-40B4-BE49-F238E27FC236}">
              <a16:creationId xmlns:a16="http://schemas.microsoft.com/office/drawing/2014/main" id="{5251C800-1A72-4297-A8C4-DD8FE4082542}"/>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687225" y="4235450"/>
          <a:ext cx="10188" cy="485867"/>
        </a:xfrm>
        <a:prstGeom prst="rect">
          <a:avLst/>
        </a:prstGeom>
        <a:noFill/>
        <a:ln w="9525">
          <a:noFill/>
          <a:miter lim="800000"/>
          <a:headEnd/>
          <a:tailEnd/>
        </a:ln>
      </xdr:spPr>
    </xdr:pic>
    <xdr:clientData/>
  </xdr:oneCellAnchor>
  <xdr:oneCellAnchor>
    <xdr:from>
      <xdr:col>48</xdr:col>
      <xdr:colOff>955525</xdr:colOff>
      <xdr:row>28</xdr:row>
      <xdr:rowOff>0</xdr:rowOff>
    </xdr:from>
    <xdr:ext cx="10188" cy="485867"/>
    <xdr:pic>
      <xdr:nvPicPr>
        <xdr:cNvPr id="7" name="Picture 9" descr="QREN_Logo(COR)">
          <a:extLst>
            <a:ext uri="{FF2B5EF4-FFF2-40B4-BE49-F238E27FC236}">
              <a16:creationId xmlns:a16="http://schemas.microsoft.com/office/drawing/2014/main" id="{A5E78050-9A76-4E3C-8DD9-C50F02CFCEC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687225" y="4235450"/>
          <a:ext cx="10188" cy="485867"/>
        </a:xfrm>
        <a:prstGeom prst="rect">
          <a:avLst/>
        </a:prstGeom>
        <a:noFill/>
        <a:ln w="9525">
          <a:noFill/>
          <a:miter lim="800000"/>
          <a:headEnd/>
          <a:tailEnd/>
        </a:ln>
      </xdr:spPr>
    </xdr:pic>
    <xdr:clientData/>
  </xdr:oneCellAnchor>
  <xdr:oneCellAnchor>
    <xdr:from>
      <xdr:col>1</xdr:col>
      <xdr:colOff>355600</xdr:colOff>
      <xdr:row>52</xdr:row>
      <xdr:rowOff>92075</xdr:rowOff>
    </xdr:from>
    <xdr:ext cx="3923446" cy="461280"/>
    <mc:AlternateContent xmlns:mc="http://schemas.openxmlformats.org/markup-compatibility/2006" xmlns:a14="http://schemas.microsoft.com/office/drawing/2010/main">
      <mc:Choice Requires="a14">
        <xdr:sp macro="" textlink="">
          <xdr:nvSpPr>
            <xdr:cNvPr id="17" name="CaixaDeTexto 16">
              <a:extLst>
                <a:ext uri="{FF2B5EF4-FFF2-40B4-BE49-F238E27FC236}">
                  <a16:creationId xmlns:a16="http://schemas.microsoft.com/office/drawing/2014/main" id="{FDCED5F3-C0D9-7248-643E-899E25B7E18C}"/>
                </a:ext>
              </a:extLst>
            </xdr:cNvPr>
            <xdr:cNvSpPr txBox="1"/>
          </xdr:nvSpPr>
          <xdr:spPr>
            <a:xfrm>
              <a:off x="742950" y="8747125"/>
              <a:ext cx="3923446" cy="461280"/>
            </a:xfrm>
            <a:prstGeom prst="rect">
              <a:avLst/>
            </a:prstGeom>
            <a:solidFill>
              <a:schemeClr val="accent1">
                <a:lumMod val="7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r>
                      <a:rPr lang="pt-PT" sz="1100" b="1" i="1">
                        <a:solidFill>
                          <a:schemeClr val="bg1"/>
                        </a:solidFill>
                        <a:effectLst/>
                        <a:latin typeface="Cambria Math" panose="02040503050406030204" pitchFamily="18" charset="0"/>
                        <a:ea typeface="+mn-ea"/>
                        <a:cs typeface="+mn-cs"/>
                      </a:rPr>
                      <m:t>𝑽𝑨𝑳𝑭</m:t>
                    </m:r>
                    <m:r>
                      <a:rPr lang="pt-PT" sz="1100" b="1">
                        <a:solidFill>
                          <a:schemeClr val="bg1"/>
                        </a:solidFill>
                        <a:effectLst/>
                        <a:latin typeface="Cambria Math" panose="02040503050406030204" pitchFamily="18" charset="0"/>
                        <a:ea typeface="+mn-ea"/>
                        <a:cs typeface="+mn-cs"/>
                      </a:rPr>
                      <m:t>= </m:t>
                    </m:r>
                    <m:nary>
                      <m:naryPr>
                        <m:chr m:val="∑"/>
                        <m:limLoc m:val="undOvr"/>
                        <m:ctrlPr>
                          <a:rPr lang="pt-PT" sz="1100" b="1" i="1">
                            <a:solidFill>
                              <a:schemeClr val="bg1"/>
                            </a:solidFill>
                            <a:effectLst/>
                            <a:latin typeface="Cambria Math" panose="02040503050406030204" pitchFamily="18" charset="0"/>
                            <a:ea typeface="+mn-ea"/>
                            <a:cs typeface="+mn-cs"/>
                          </a:rPr>
                        </m:ctrlPr>
                      </m:naryPr>
                      <m:sub>
                        <m:r>
                          <a:rPr lang="pt-PT" sz="1100" b="1" i="1">
                            <a:solidFill>
                              <a:schemeClr val="bg1"/>
                            </a:solidFill>
                            <a:effectLst/>
                            <a:latin typeface="Cambria Math" panose="02040503050406030204" pitchFamily="18" charset="0"/>
                            <a:ea typeface="+mn-ea"/>
                            <a:cs typeface="+mn-cs"/>
                          </a:rPr>
                          <m:t>𝒕</m:t>
                        </m:r>
                        <m:r>
                          <a:rPr lang="pt-PT" sz="1100" b="1">
                            <a:solidFill>
                              <a:schemeClr val="bg1"/>
                            </a:solidFill>
                            <a:effectLst/>
                            <a:latin typeface="Cambria Math" panose="02040503050406030204" pitchFamily="18" charset="0"/>
                            <a:ea typeface="+mn-ea"/>
                            <a:cs typeface="+mn-cs"/>
                          </a:rPr>
                          <m:t>=</m:t>
                        </m:r>
                        <m:r>
                          <a:rPr lang="pt-PT" sz="1100" b="1" i="1">
                            <a:solidFill>
                              <a:schemeClr val="bg1"/>
                            </a:solidFill>
                            <a:effectLst/>
                            <a:latin typeface="Cambria Math" panose="02040503050406030204" pitchFamily="18" charset="0"/>
                            <a:ea typeface="+mn-ea"/>
                            <a:cs typeface="+mn-cs"/>
                          </a:rPr>
                          <m:t>𝟎</m:t>
                        </m:r>
                      </m:sub>
                      <m:sup>
                        <m:r>
                          <a:rPr lang="pt-PT" sz="1100" b="1" i="1">
                            <a:solidFill>
                              <a:schemeClr val="bg1"/>
                            </a:solidFill>
                            <a:effectLst/>
                            <a:latin typeface="Cambria Math" panose="02040503050406030204" pitchFamily="18" charset="0"/>
                            <a:ea typeface="+mn-ea"/>
                            <a:cs typeface="+mn-cs"/>
                          </a:rPr>
                          <m:t>𝒏</m:t>
                        </m:r>
                      </m:sup>
                      <m:e>
                        <m:d>
                          <m:dPr>
                            <m:begChr m:val="⟦"/>
                            <m:endChr m:val="⟧"/>
                            <m:ctrlPr>
                              <a:rPr lang="pt-PT" sz="1100" b="1" i="1">
                                <a:solidFill>
                                  <a:schemeClr val="bg1"/>
                                </a:solidFill>
                                <a:effectLst/>
                                <a:latin typeface="Cambria Math" panose="02040503050406030204" pitchFamily="18" charset="0"/>
                                <a:ea typeface="+mn-ea"/>
                                <a:cs typeface="+mn-cs"/>
                              </a:rPr>
                            </m:ctrlPr>
                          </m:dPr>
                          <m:e>
                            <m:f>
                              <m:fPr>
                                <m:ctrlPr>
                                  <a:rPr lang="pt-PT" sz="1100" b="1" i="1">
                                    <a:solidFill>
                                      <a:schemeClr val="bg1"/>
                                    </a:solidFill>
                                    <a:effectLst/>
                                    <a:latin typeface="Cambria Math" panose="02040503050406030204" pitchFamily="18" charset="0"/>
                                    <a:ea typeface="+mn-ea"/>
                                    <a:cs typeface="+mn-cs"/>
                                  </a:rPr>
                                </m:ctrlPr>
                              </m:fPr>
                              <m:num>
                                <m:r>
                                  <a:rPr lang="pt-PT" sz="1100" b="1">
                                    <a:solidFill>
                                      <a:schemeClr val="bg1"/>
                                    </a:solidFill>
                                    <a:effectLst/>
                                    <a:latin typeface="Cambria Math" panose="02040503050406030204" pitchFamily="18" charset="0"/>
                                    <a:ea typeface="+mn-ea"/>
                                    <a:cs typeface="+mn-cs"/>
                                  </a:rPr>
                                  <m:t>(</m:t>
                                </m:r>
                                <m:sSub>
                                  <m:sSubPr>
                                    <m:ctrlPr>
                                      <a:rPr lang="pt-PT" sz="1100" b="1" i="1">
                                        <a:solidFill>
                                          <a:schemeClr val="bg1"/>
                                        </a:solidFill>
                                        <a:effectLst/>
                                        <a:latin typeface="Cambria Math" panose="02040503050406030204" pitchFamily="18" charset="0"/>
                                        <a:ea typeface="+mn-ea"/>
                                        <a:cs typeface="+mn-cs"/>
                                      </a:rPr>
                                    </m:ctrlPr>
                                  </m:sSubPr>
                                  <m:e>
                                    <m:r>
                                      <a:rPr lang="pt-PT" sz="1100" b="1" i="1">
                                        <a:solidFill>
                                          <a:schemeClr val="bg1"/>
                                        </a:solidFill>
                                        <a:effectLst/>
                                        <a:latin typeface="Cambria Math" panose="02040503050406030204" pitchFamily="18" charset="0"/>
                                        <a:ea typeface="+mn-ea"/>
                                        <a:cs typeface="+mn-cs"/>
                                      </a:rPr>
                                      <m:t>𝑹</m:t>
                                    </m:r>
                                  </m:e>
                                  <m:sub>
                                    <m:r>
                                      <a:rPr lang="pt-PT" sz="1100" b="1" i="1">
                                        <a:solidFill>
                                          <a:schemeClr val="bg1"/>
                                        </a:solidFill>
                                        <a:effectLst/>
                                        <a:latin typeface="Cambria Math" panose="02040503050406030204" pitchFamily="18" charset="0"/>
                                        <a:ea typeface="+mn-ea"/>
                                        <a:cs typeface="+mn-cs"/>
                                      </a:rPr>
                                      <m:t>𝒕</m:t>
                                    </m:r>
                                  </m:sub>
                                </m:sSub>
                                <m:r>
                                  <a:rPr lang="pt-PT" sz="1100" b="1" i="1">
                                    <a:solidFill>
                                      <a:schemeClr val="bg1"/>
                                    </a:solidFill>
                                    <a:effectLst/>
                                    <a:latin typeface="Cambria Math" panose="02040503050406030204" pitchFamily="18" charset="0"/>
                                    <a:ea typeface="+mn-ea"/>
                                    <a:cs typeface="+mn-cs"/>
                                  </a:rPr>
                                  <m:t>−</m:t>
                                </m:r>
                                <m:sSub>
                                  <m:sSubPr>
                                    <m:ctrlPr>
                                      <a:rPr lang="pt-PT" sz="1100" b="1" i="1">
                                        <a:solidFill>
                                          <a:schemeClr val="bg1"/>
                                        </a:solidFill>
                                        <a:effectLst/>
                                        <a:latin typeface="Cambria Math" panose="02040503050406030204" pitchFamily="18" charset="0"/>
                                        <a:ea typeface="+mn-ea"/>
                                        <a:cs typeface="+mn-cs"/>
                                      </a:rPr>
                                    </m:ctrlPr>
                                  </m:sSubPr>
                                  <m:e>
                                    <m:r>
                                      <a:rPr lang="pt-PT" sz="1100" b="1" i="1">
                                        <a:solidFill>
                                          <a:schemeClr val="bg1"/>
                                        </a:solidFill>
                                        <a:effectLst/>
                                        <a:latin typeface="Cambria Math" panose="02040503050406030204" pitchFamily="18" charset="0"/>
                                        <a:ea typeface="+mn-ea"/>
                                        <a:cs typeface="+mn-cs"/>
                                      </a:rPr>
                                      <m:t>𝑪</m:t>
                                    </m:r>
                                  </m:e>
                                  <m:sub>
                                    <m:r>
                                      <a:rPr lang="pt-PT" sz="1100" b="1" i="1">
                                        <a:solidFill>
                                          <a:schemeClr val="bg1"/>
                                        </a:solidFill>
                                        <a:effectLst/>
                                        <a:latin typeface="Cambria Math" panose="02040503050406030204" pitchFamily="18" charset="0"/>
                                        <a:ea typeface="+mn-ea"/>
                                        <a:cs typeface="+mn-cs"/>
                                      </a:rPr>
                                      <m:t>𝒕</m:t>
                                    </m:r>
                                  </m:sub>
                                </m:sSub>
                                <m:r>
                                  <a:rPr lang="pt-PT" sz="1100" b="1">
                                    <a:solidFill>
                                      <a:schemeClr val="bg1"/>
                                    </a:solidFill>
                                    <a:effectLst/>
                                    <a:latin typeface="Cambria Math" panose="02040503050406030204" pitchFamily="18" charset="0"/>
                                    <a:ea typeface="+mn-ea"/>
                                    <a:cs typeface="+mn-cs"/>
                                  </a:rPr>
                                  <m:t>) </m:t>
                                </m:r>
                              </m:num>
                              <m:den>
                                <m:sSup>
                                  <m:sSupPr>
                                    <m:ctrlPr>
                                      <a:rPr lang="pt-PT" sz="1100" b="1" i="1">
                                        <a:solidFill>
                                          <a:schemeClr val="bg1"/>
                                        </a:solidFill>
                                        <a:effectLst/>
                                        <a:latin typeface="Cambria Math" panose="02040503050406030204" pitchFamily="18" charset="0"/>
                                        <a:ea typeface="+mn-ea"/>
                                        <a:cs typeface="+mn-cs"/>
                                      </a:rPr>
                                    </m:ctrlPr>
                                  </m:sSupPr>
                                  <m:e>
                                    <m:d>
                                      <m:dPr>
                                        <m:ctrlPr>
                                          <a:rPr lang="pt-PT" sz="1100" b="1" i="1">
                                            <a:solidFill>
                                              <a:schemeClr val="bg1"/>
                                            </a:solidFill>
                                            <a:effectLst/>
                                            <a:latin typeface="Cambria Math" panose="02040503050406030204" pitchFamily="18" charset="0"/>
                                            <a:ea typeface="+mn-ea"/>
                                            <a:cs typeface="+mn-cs"/>
                                          </a:rPr>
                                        </m:ctrlPr>
                                      </m:dPr>
                                      <m:e>
                                        <m:r>
                                          <a:rPr lang="pt-PT" sz="1100" b="1" i="1">
                                            <a:solidFill>
                                              <a:schemeClr val="bg1"/>
                                            </a:solidFill>
                                            <a:effectLst/>
                                            <a:latin typeface="Cambria Math" panose="02040503050406030204" pitchFamily="18" charset="0"/>
                                            <a:ea typeface="+mn-ea"/>
                                            <a:cs typeface="+mn-cs"/>
                                          </a:rPr>
                                          <m:t>𝟏</m:t>
                                        </m:r>
                                        <m:r>
                                          <a:rPr lang="pt-PT" sz="1100" b="1">
                                            <a:solidFill>
                                              <a:schemeClr val="bg1"/>
                                            </a:solidFill>
                                            <a:effectLst/>
                                            <a:latin typeface="Cambria Math" panose="02040503050406030204" pitchFamily="18" charset="0"/>
                                            <a:ea typeface="+mn-ea"/>
                                            <a:cs typeface="+mn-cs"/>
                                          </a:rPr>
                                          <m:t>+</m:t>
                                        </m:r>
                                        <m:r>
                                          <a:rPr lang="pt-PT" sz="1100" b="1" i="1">
                                            <a:solidFill>
                                              <a:schemeClr val="bg1"/>
                                            </a:solidFill>
                                            <a:effectLst/>
                                            <a:latin typeface="Cambria Math" panose="02040503050406030204" pitchFamily="18" charset="0"/>
                                            <a:ea typeface="+mn-ea"/>
                                            <a:cs typeface="+mn-cs"/>
                                          </a:rPr>
                                          <m:t>𝒊</m:t>
                                        </m:r>
                                      </m:e>
                                    </m:d>
                                  </m:e>
                                  <m:sup>
                                    <m:r>
                                      <a:rPr lang="pt-PT" sz="1100" b="1" i="1">
                                        <a:solidFill>
                                          <a:schemeClr val="bg1"/>
                                        </a:solidFill>
                                        <a:effectLst/>
                                        <a:latin typeface="Cambria Math" panose="02040503050406030204" pitchFamily="18" charset="0"/>
                                        <a:ea typeface="+mn-ea"/>
                                        <a:cs typeface="+mn-cs"/>
                                      </a:rPr>
                                      <m:t>𝒕</m:t>
                                    </m:r>
                                  </m:sup>
                                </m:sSup>
                              </m:den>
                            </m:f>
                          </m:e>
                        </m:d>
                        <m:r>
                          <a:rPr lang="pt-PT" sz="1100" b="1" i="1">
                            <a:solidFill>
                              <a:schemeClr val="bg1"/>
                            </a:solidFill>
                            <a:effectLst/>
                            <a:latin typeface="Cambria Math" panose="02040503050406030204" pitchFamily="18" charset="0"/>
                            <a:ea typeface="+mn-ea"/>
                            <a:cs typeface="+mn-cs"/>
                          </a:rPr>
                          <m:t>−</m:t>
                        </m:r>
                        <m:r>
                          <a:rPr lang="pt-PT" sz="1100" b="1">
                            <a:solidFill>
                              <a:schemeClr val="bg1"/>
                            </a:solidFill>
                            <a:effectLst/>
                            <a:latin typeface="Cambria Math" panose="02040503050406030204" pitchFamily="18" charset="0"/>
                            <a:ea typeface="+mn-ea"/>
                            <a:cs typeface="+mn-cs"/>
                          </a:rPr>
                          <m:t>  </m:t>
                        </m:r>
                        <m:nary>
                          <m:naryPr>
                            <m:chr m:val="∑"/>
                            <m:limLoc m:val="undOvr"/>
                            <m:ctrlPr>
                              <a:rPr lang="pt-PT" sz="1100" b="1" i="1">
                                <a:solidFill>
                                  <a:schemeClr val="bg1"/>
                                </a:solidFill>
                                <a:effectLst/>
                                <a:latin typeface="Cambria Math" panose="02040503050406030204" pitchFamily="18" charset="0"/>
                                <a:ea typeface="+mn-ea"/>
                                <a:cs typeface="+mn-cs"/>
                              </a:rPr>
                            </m:ctrlPr>
                          </m:naryPr>
                          <m:sub>
                            <m:r>
                              <a:rPr lang="pt-PT" sz="1100" b="1" i="1">
                                <a:solidFill>
                                  <a:schemeClr val="bg1"/>
                                </a:solidFill>
                                <a:effectLst/>
                                <a:latin typeface="Cambria Math" panose="02040503050406030204" pitchFamily="18" charset="0"/>
                                <a:ea typeface="+mn-ea"/>
                                <a:cs typeface="+mn-cs"/>
                              </a:rPr>
                              <m:t>𝒕</m:t>
                            </m:r>
                            <m:r>
                              <a:rPr lang="pt-PT" sz="1100" b="1">
                                <a:solidFill>
                                  <a:schemeClr val="bg1"/>
                                </a:solidFill>
                                <a:effectLst/>
                                <a:latin typeface="Cambria Math" panose="02040503050406030204" pitchFamily="18" charset="0"/>
                                <a:ea typeface="+mn-ea"/>
                                <a:cs typeface="+mn-cs"/>
                              </a:rPr>
                              <m:t>=</m:t>
                            </m:r>
                            <m:r>
                              <a:rPr lang="pt-PT" sz="1100" b="1" i="1">
                                <a:solidFill>
                                  <a:schemeClr val="bg1"/>
                                </a:solidFill>
                                <a:effectLst/>
                                <a:latin typeface="Cambria Math" panose="02040503050406030204" pitchFamily="18" charset="0"/>
                                <a:ea typeface="+mn-ea"/>
                                <a:cs typeface="+mn-cs"/>
                              </a:rPr>
                              <m:t>𝟎</m:t>
                            </m:r>
                          </m:sub>
                          <m:sup>
                            <m:r>
                              <a:rPr lang="pt-PT" sz="1100" b="1" i="1">
                                <a:solidFill>
                                  <a:schemeClr val="bg1"/>
                                </a:solidFill>
                                <a:effectLst/>
                                <a:latin typeface="Cambria Math" panose="02040503050406030204" pitchFamily="18" charset="0"/>
                                <a:ea typeface="+mn-ea"/>
                                <a:cs typeface="+mn-cs"/>
                              </a:rPr>
                              <m:t>𝒏</m:t>
                            </m:r>
                          </m:sup>
                          <m:e>
                            <m:d>
                              <m:dPr>
                                <m:begChr m:val="⟦"/>
                                <m:endChr m:val="⟧"/>
                                <m:ctrlPr>
                                  <a:rPr lang="pt-PT" sz="1100" b="1" i="1">
                                    <a:solidFill>
                                      <a:schemeClr val="bg1"/>
                                    </a:solidFill>
                                    <a:effectLst/>
                                    <a:latin typeface="Cambria Math" panose="02040503050406030204" pitchFamily="18" charset="0"/>
                                    <a:ea typeface="+mn-ea"/>
                                    <a:cs typeface="+mn-cs"/>
                                  </a:rPr>
                                </m:ctrlPr>
                              </m:dPr>
                              <m:e>
                                <m:f>
                                  <m:fPr>
                                    <m:ctrlPr>
                                      <a:rPr lang="pt-PT" sz="1100" b="1" i="1">
                                        <a:solidFill>
                                          <a:schemeClr val="bg1"/>
                                        </a:solidFill>
                                        <a:effectLst/>
                                        <a:latin typeface="Cambria Math" panose="02040503050406030204" pitchFamily="18" charset="0"/>
                                        <a:ea typeface="+mn-ea"/>
                                        <a:cs typeface="+mn-cs"/>
                                      </a:rPr>
                                    </m:ctrlPr>
                                  </m:fPr>
                                  <m:num>
                                    <m:sSub>
                                      <m:sSubPr>
                                        <m:ctrlPr>
                                          <a:rPr lang="pt-PT" sz="1100" b="1" i="1">
                                            <a:solidFill>
                                              <a:schemeClr val="bg1"/>
                                            </a:solidFill>
                                            <a:effectLst/>
                                            <a:latin typeface="Cambria Math" panose="02040503050406030204" pitchFamily="18" charset="0"/>
                                            <a:ea typeface="+mn-ea"/>
                                            <a:cs typeface="+mn-cs"/>
                                          </a:rPr>
                                        </m:ctrlPr>
                                      </m:sSubPr>
                                      <m:e>
                                        <m:r>
                                          <a:rPr lang="pt-PT" sz="1100" b="1" i="1">
                                            <a:solidFill>
                                              <a:schemeClr val="bg1"/>
                                            </a:solidFill>
                                            <a:effectLst/>
                                            <a:latin typeface="Cambria Math" panose="02040503050406030204" pitchFamily="18" charset="0"/>
                                            <a:ea typeface="+mn-ea"/>
                                            <a:cs typeface="+mn-cs"/>
                                          </a:rPr>
                                          <m:t>𝑰</m:t>
                                        </m:r>
                                      </m:e>
                                      <m:sub>
                                        <m:r>
                                          <a:rPr lang="pt-PT" sz="1100" b="1" i="1">
                                            <a:solidFill>
                                              <a:schemeClr val="bg1"/>
                                            </a:solidFill>
                                            <a:effectLst/>
                                            <a:latin typeface="Cambria Math" panose="02040503050406030204" pitchFamily="18" charset="0"/>
                                            <a:ea typeface="+mn-ea"/>
                                            <a:cs typeface="+mn-cs"/>
                                          </a:rPr>
                                          <m:t>𝒕</m:t>
                                        </m:r>
                                      </m:sub>
                                    </m:sSub>
                                  </m:num>
                                  <m:den>
                                    <m:sSup>
                                      <m:sSupPr>
                                        <m:ctrlPr>
                                          <a:rPr lang="pt-PT" sz="1100" b="1" i="1">
                                            <a:solidFill>
                                              <a:schemeClr val="bg1"/>
                                            </a:solidFill>
                                            <a:effectLst/>
                                            <a:latin typeface="Cambria Math" panose="02040503050406030204" pitchFamily="18" charset="0"/>
                                            <a:ea typeface="+mn-ea"/>
                                            <a:cs typeface="+mn-cs"/>
                                          </a:rPr>
                                        </m:ctrlPr>
                                      </m:sSupPr>
                                      <m:e>
                                        <m:d>
                                          <m:dPr>
                                            <m:ctrlPr>
                                              <a:rPr lang="pt-PT" sz="1100" b="1" i="1">
                                                <a:solidFill>
                                                  <a:schemeClr val="bg1"/>
                                                </a:solidFill>
                                                <a:effectLst/>
                                                <a:latin typeface="Cambria Math" panose="02040503050406030204" pitchFamily="18" charset="0"/>
                                                <a:ea typeface="+mn-ea"/>
                                                <a:cs typeface="+mn-cs"/>
                                              </a:rPr>
                                            </m:ctrlPr>
                                          </m:dPr>
                                          <m:e>
                                            <m:r>
                                              <a:rPr lang="pt-PT" sz="1100" b="1" i="1">
                                                <a:solidFill>
                                                  <a:schemeClr val="bg1"/>
                                                </a:solidFill>
                                                <a:effectLst/>
                                                <a:latin typeface="Cambria Math" panose="02040503050406030204" pitchFamily="18" charset="0"/>
                                                <a:ea typeface="+mn-ea"/>
                                                <a:cs typeface="+mn-cs"/>
                                              </a:rPr>
                                              <m:t>𝟏</m:t>
                                            </m:r>
                                            <m:r>
                                              <a:rPr lang="pt-PT" sz="1100" b="1">
                                                <a:solidFill>
                                                  <a:schemeClr val="bg1"/>
                                                </a:solidFill>
                                                <a:effectLst/>
                                                <a:latin typeface="Cambria Math" panose="02040503050406030204" pitchFamily="18" charset="0"/>
                                                <a:ea typeface="+mn-ea"/>
                                                <a:cs typeface="+mn-cs"/>
                                              </a:rPr>
                                              <m:t>+</m:t>
                                            </m:r>
                                            <m:r>
                                              <a:rPr lang="pt-PT" sz="1100" b="1" i="1">
                                                <a:solidFill>
                                                  <a:schemeClr val="bg1"/>
                                                </a:solidFill>
                                                <a:effectLst/>
                                                <a:latin typeface="Cambria Math" panose="02040503050406030204" pitchFamily="18" charset="0"/>
                                                <a:ea typeface="+mn-ea"/>
                                                <a:cs typeface="+mn-cs"/>
                                              </a:rPr>
                                              <m:t>𝒊</m:t>
                                            </m:r>
                                          </m:e>
                                        </m:d>
                                      </m:e>
                                      <m:sup>
                                        <m:r>
                                          <a:rPr lang="pt-PT" sz="1100" b="1" i="1">
                                            <a:solidFill>
                                              <a:schemeClr val="bg1"/>
                                            </a:solidFill>
                                            <a:effectLst/>
                                            <a:latin typeface="Cambria Math" panose="02040503050406030204" pitchFamily="18" charset="0"/>
                                            <a:ea typeface="+mn-ea"/>
                                            <a:cs typeface="+mn-cs"/>
                                          </a:rPr>
                                          <m:t>𝒕</m:t>
                                        </m:r>
                                      </m:sup>
                                    </m:sSup>
                                  </m:den>
                                </m:f>
                              </m:e>
                            </m:d>
                            <m:r>
                              <a:rPr lang="pt-PT" sz="1100" b="1">
                                <a:solidFill>
                                  <a:schemeClr val="bg1"/>
                                </a:solidFill>
                                <a:effectLst/>
                                <a:latin typeface="Cambria Math" panose="02040503050406030204" pitchFamily="18" charset="0"/>
                                <a:ea typeface="+mn-ea"/>
                                <a:cs typeface="+mn-cs"/>
                              </a:rPr>
                              <m:t>+</m:t>
                            </m:r>
                            <m:sSub>
                              <m:sSubPr>
                                <m:ctrlPr>
                                  <a:rPr lang="pt-PT" sz="1100" b="1" i="1">
                                    <a:solidFill>
                                      <a:schemeClr val="bg1"/>
                                    </a:solidFill>
                                    <a:effectLst/>
                                    <a:latin typeface="Cambria Math" panose="02040503050406030204" pitchFamily="18" charset="0"/>
                                    <a:ea typeface="+mn-ea"/>
                                    <a:cs typeface="+mn-cs"/>
                                  </a:rPr>
                                </m:ctrlPr>
                              </m:sSubPr>
                              <m:e>
                                <m:r>
                                  <a:rPr lang="pt-PT" sz="1100" b="1" i="1">
                                    <a:solidFill>
                                      <a:schemeClr val="bg1"/>
                                    </a:solidFill>
                                    <a:effectLst/>
                                    <a:latin typeface="Cambria Math" panose="02040503050406030204" pitchFamily="18" charset="0"/>
                                    <a:ea typeface="+mn-ea"/>
                                    <a:cs typeface="+mn-cs"/>
                                  </a:rPr>
                                  <m:t>𝑽𝒂𝒍𝒐𝒓</m:t>
                                </m:r>
                                <m:r>
                                  <a:rPr lang="pt-PT" sz="1100" b="1">
                                    <a:solidFill>
                                      <a:schemeClr val="bg1"/>
                                    </a:solidFill>
                                    <a:effectLst/>
                                    <a:latin typeface="Cambria Math" panose="02040503050406030204" pitchFamily="18" charset="0"/>
                                    <a:ea typeface="+mn-ea"/>
                                    <a:cs typeface="+mn-cs"/>
                                  </a:rPr>
                                  <m:t> </m:t>
                                </m:r>
                                <m:r>
                                  <a:rPr lang="pt-PT" sz="1100" b="1" i="1">
                                    <a:solidFill>
                                      <a:schemeClr val="bg1"/>
                                    </a:solidFill>
                                    <a:effectLst/>
                                    <a:latin typeface="Cambria Math" panose="02040503050406030204" pitchFamily="18" charset="0"/>
                                    <a:ea typeface="+mn-ea"/>
                                    <a:cs typeface="+mn-cs"/>
                                  </a:rPr>
                                  <m:t>𝑹𝒆𝒔𝒊𝒅𝒖𝒂𝒍</m:t>
                                </m:r>
                              </m:e>
                              <m:sub>
                                <m:r>
                                  <a:rPr lang="pt-PT" sz="1100" b="1" i="1">
                                    <a:solidFill>
                                      <a:schemeClr val="bg1"/>
                                    </a:solidFill>
                                    <a:effectLst/>
                                    <a:latin typeface="Cambria Math" panose="02040503050406030204" pitchFamily="18" charset="0"/>
                                    <a:ea typeface="+mn-ea"/>
                                    <a:cs typeface="+mn-cs"/>
                                  </a:rPr>
                                  <m:t>𝒕</m:t>
                                </m:r>
                              </m:sub>
                            </m:sSub>
                            <m:r>
                              <a:rPr lang="pt-PT" sz="1100" b="1">
                                <a:solidFill>
                                  <a:schemeClr val="bg1"/>
                                </a:solidFill>
                                <a:effectLst/>
                                <a:latin typeface="Cambria Math" panose="02040503050406030204" pitchFamily="18" charset="0"/>
                                <a:ea typeface="+mn-ea"/>
                                <a:cs typeface="+mn-cs"/>
                              </a:rPr>
                              <m:t>  </m:t>
                            </m:r>
                          </m:e>
                        </m:nary>
                      </m:e>
                    </m:nary>
                  </m:oMath>
                </m:oMathPara>
              </a14:m>
              <a:endParaRPr lang="pt-PT" sz="1100" b="1">
                <a:solidFill>
                  <a:schemeClr val="tx1"/>
                </a:solidFill>
                <a:effectLst/>
                <a:latin typeface="+mn-lt"/>
                <a:ea typeface="+mn-ea"/>
                <a:cs typeface="+mn-cs"/>
              </a:endParaRPr>
            </a:p>
          </xdr:txBody>
        </xdr:sp>
      </mc:Choice>
      <mc:Fallback xmlns="">
        <xdr:sp macro="" textlink="">
          <xdr:nvSpPr>
            <xdr:cNvPr id="17" name="CaixaDeTexto 16">
              <a:extLst>
                <a:ext uri="{FF2B5EF4-FFF2-40B4-BE49-F238E27FC236}">
                  <a16:creationId xmlns:a16="http://schemas.microsoft.com/office/drawing/2014/main" id="{FDCED5F3-C0D9-7248-643E-899E25B7E18C}"/>
                </a:ext>
              </a:extLst>
            </xdr:cNvPr>
            <xdr:cNvSpPr txBox="1"/>
          </xdr:nvSpPr>
          <xdr:spPr>
            <a:xfrm>
              <a:off x="742950" y="8747125"/>
              <a:ext cx="3923446" cy="461280"/>
            </a:xfrm>
            <a:prstGeom prst="rect">
              <a:avLst/>
            </a:prstGeom>
            <a:solidFill>
              <a:schemeClr val="accent1">
                <a:lumMod val="7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pt-PT" sz="1100" b="1" i="0">
                  <a:solidFill>
                    <a:schemeClr val="bg1"/>
                  </a:solidFill>
                  <a:effectLst/>
                  <a:latin typeface="+mn-lt"/>
                  <a:ea typeface="+mn-ea"/>
                  <a:cs typeface="+mn-cs"/>
                </a:rPr>
                <a:t>𝑽𝑨𝑳𝑭= ∑1_(𝒕=𝟎)^𝒏▒〖⟦((𝑹_𝒕−𝑪_𝒕) )/(𝟏+𝒊)^𝒕 ⟧−  ∑1_(𝒕=𝟎)^𝒏▒〖⟦𝑰_𝒕/(𝟏+𝒊)^𝒕 ⟧+〖𝑽𝒂𝒍𝒐𝒓 𝑹𝒆𝒔𝒊𝒅𝒖𝒂𝒍〗_𝒕   〗〗</a:t>
              </a:r>
              <a:endParaRPr lang="pt-PT" sz="1100" b="1">
                <a:solidFill>
                  <a:schemeClr val="tx1"/>
                </a:solidFill>
                <a:effectLst/>
                <a:latin typeface="+mn-lt"/>
                <a:ea typeface="+mn-ea"/>
                <a:cs typeface="+mn-cs"/>
              </a:endParaRPr>
            </a:p>
          </xdr:txBody>
        </xdr:sp>
      </mc:Fallback>
    </mc:AlternateContent>
    <xdr:clientData/>
  </xdr:oneCellAnchor>
  <xdr:oneCellAnchor>
    <xdr:from>
      <xdr:col>1</xdr:col>
      <xdr:colOff>342900</xdr:colOff>
      <xdr:row>58</xdr:row>
      <xdr:rowOff>104775</xdr:rowOff>
    </xdr:from>
    <xdr:ext cx="3970894" cy="461280"/>
    <mc:AlternateContent xmlns:mc="http://schemas.openxmlformats.org/markup-compatibility/2006" xmlns:a14="http://schemas.microsoft.com/office/drawing/2010/main">
      <mc:Choice Requires="a14">
        <xdr:sp macro="" textlink="">
          <xdr:nvSpPr>
            <xdr:cNvPr id="18" name="CaixaDeTexto 17">
              <a:extLst>
                <a:ext uri="{FF2B5EF4-FFF2-40B4-BE49-F238E27FC236}">
                  <a16:creationId xmlns:a16="http://schemas.microsoft.com/office/drawing/2014/main" id="{6FEA94D5-00FE-9C0F-A837-AD1383F8783A}"/>
                </a:ext>
              </a:extLst>
            </xdr:cNvPr>
            <xdr:cNvSpPr txBox="1"/>
          </xdr:nvSpPr>
          <xdr:spPr>
            <a:xfrm>
              <a:off x="730250" y="8893175"/>
              <a:ext cx="3970894" cy="461280"/>
            </a:xfrm>
            <a:prstGeom prst="rect">
              <a:avLst/>
            </a:prstGeom>
            <a:solidFill>
              <a:schemeClr val="accent1">
                <a:lumMod val="7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r>
                      <a:rPr lang="pt-PT" sz="1100" b="1" i="0">
                        <a:solidFill>
                          <a:schemeClr val="bg1"/>
                        </a:solidFill>
                        <a:effectLst/>
                        <a:latin typeface="Cambria Math" panose="02040503050406030204" pitchFamily="18" charset="0"/>
                        <a:ea typeface="+mn-ea"/>
                        <a:cs typeface="+mn-cs"/>
                      </a:rPr>
                      <m:t>𝟎</m:t>
                    </m:r>
                    <m:r>
                      <a:rPr lang="pt-PT" sz="1100" b="1" i="0">
                        <a:solidFill>
                          <a:schemeClr val="bg1"/>
                        </a:solidFill>
                        <a:effectLst/>
                        <a:latin typeface="Cambria Math" panose="02040503050406030204" pitchFamily="18" charset="0"/>
                        <a:ea typeface="+mn-ea"/>
                        <a:cs typeface="+mn-cs"/>
                      </a:rPr>
                      <m:t>= </m:t>
                    </m:r>
                    <m:nary>
                      <m:naryPr>
                        <m:chr m:val="∑"/>
                        <m:limLoc m:val="undOvr"/>
                        <m:ctrlPr>
                          <a:rPr lang="pt-PT" sz="1100" b="1" i="1">
                            <a:solidFill>
                              <a:schemeClr val="bg1"/>
                            </a:solidFill>
                            <a:effectLst/>
                            <a:latin typeface="Cambria Math" panose="02040503050406030204" pitchFamily="18" charset="0"/>
                            <a:ea typeface="+mn-ea"/>
                            <a:cs typeface="+mn-cs"/>
                          </a:rPr>
                        </m:ctrlPr>
                      </m:naryPr>
                      <m:sub>
                        <m:r>
                          <a:rPr lang="pt-PT" sz="1100" b="1" i="0">
                            <a:solidFill>
                              <a:schemeClr val="bg1"/>
                            </a:solidFill>
                            <a:effectLst/>
                            <a:latin typeface="Cambria Math" panose="02040503050406030204" pitchFamily="18" charset="0"/>
                            <a:ea typeface="+mn-ea"/>
                            <a:cs typeface="+mn-cs"/>
                          </a:rPr>
                          <m:t>𝐭</m:t>
                        </m:r>
                        <m:r>
                          <a:rPr lang="pt-PT" sz="1100" b="1" i="0">
                            <a:solidFill>
                              <a:schemeClr val="bg1"/>
                            </a:solidFill>
                            <a:effectLst/>
                            <a:latin typeface="Cambria Math" panose="02040503050406030204" pitchFamily="18" charset="0"/>
                            <a:ea typeface="+mn-ea"/>
                            <a:cs typeface="+mn-cs"/>
                          </a:rPr>
                          <m:t>=</m:t>
                        </m:r>
                        <m:r>
                          <a:rPr lang="pt-PT" sz="1100" b="1" i="0">
                            <a:solidFill>
                              <a:schemeClr val="bg1"/>
                            </a:solidFill>
                            <a:effectLst/>
                            <a:latin typeface="Cambria Math" panose="02040503050406030204" pitchFamily="18" charset="0"/>
                            <a:ea typeface="+mn-ea"/>
                            <a:cs typeface="+mn-cs"/>
                          </a:rPr>
                          <m:t>𝟎</m:t>
                        </m:r>
                      </m:sub>
                      <m:sup>
                        <m:r>
                          <a:rPr lang="pt-PT" sz="1100" b="1" i="0">
                            <a:solidFill>
                              <a:schemeClr val="bg1"/>
                            </a:solidFill>
                            <a:effectLst/>
                            <a:latin typeface="Cambria Math" panose="02040503050406030204" pitchFamily="18" charset="0"/>
                            <a:ea typeface="+mn-ea"/>
                            <a:cs typeface="+mn-cs"/>
                          </a:rPr>
                          <m:t>𝐧</m:t>
                        </m:r>
                      </m:sup>
                      <m:e>
                        <m:d>
                          <m:dPr>
                            <m:begChr m:val="⟦"/>
                            <m:endChr m:val="⟧"/>
                            <m:ctrlPr>
                              <a:rPr lang="pt-PT" sz="1100" b="1" i="1">
                                <a:solidFill>
                                  <a:schemeClr val="bg1"/>
                                </a:solidFill>
                                <a:effectLst/>
                                <a:latin typeface="Cambria Math" panose="02040503050406030204" pitchFamily="18" charset="0"/>
                                <a:ea typeface="+mn-ea"/>
                                <a:cs typeface="+mn-cs"/>
                              </a:rPr>
                            </m:ctrlPr>
                          </m:dPr>
                          <m:e>
                            <m:f>
                              <m:fPr>
                                <m:ctrlPr>
                                  <a:rPr lang="pt-PT" sz="1100" b="1" i="1">
                                    <a:solidFill>
                                      <a:schemeClr val="bg1"/>
                                    </a:solidFill>
                                    <a:effectLst/>
                                    <a:latin typeface="Cambria Math" panose="02040503050406030204" pitchFamily="18" charset="0"/>
                                    <a:ea typeface="+mn-ea"/>
                                    <a:cs typeface="+mn-cs"/>
                                  </a:rPr>
                                </m:ctrlPr>
                              </m:fPr>
                              <m:num>
                                <m:r>
                                  <a:rPr lang="pt-PT" sz="1100" b="1" i="0">
                                    <a:solidFill>
                                      <a:schemeClr val="bg1"/>
                                    </a:solidFill>
                                    <a:effectLst/>
                                    <a:latin typeface="Cambria Math" panose="02040503050406030204" pitchFamily="18" charset="0"/>
                                    <a:ea typeface="+mn-ea"/>
                                    <a:cs typeface="+mn-cs"/>
                                  </a:rPr>
                                  <m:t>(</m:t>
                                </m:r>
                                <m:sSub>
                                  <m:sSubPr>
                                    <m:ctrlPr>
                                      <a:rPr lang="pt-PT" sz="1100" b="1" i="1">
                                        <a:solidFill>
                                          <a:schemeClr val="bg1"/>
                                        </a:solidFill>
                                        <a:effectLst/>
                                        <a:latin typeface="Cambria Math" panose="02040503050406030204" pitchFamily="18" charset="0"/>
                                        <a:ea typeface="+mn-ea"/>
                                        <a:cs typeface="+mn-cs"/>
                                      </a:rPr>
                                    </m:ctrlPr>
                                  </m:sSubPr>
                                  <m:e>
                                    <m:r>
                                      <a:rPr lang="pt-PT" sz="1100" b="1" i="0">
                                        <a:solidFill>
                                          <a:schemeClr val="bg1"/>
                                        </a:solidFill>
                                        <a:effectLst/>
                                        <a:latin typeface="Cambria Math" panose="02040503050406030204" pitchFamily="18" charset="0"/>
                                        <a:ea typeface="+mn-ea"/>
                                        <a:cs typeface="+mn-cs"/>
                                      </a:rPr>
                                      <m:t>𝐑</m:t>
                                    </m:r>
                                  </m:e>
                                  <m:sub>
                                    <m:r>
                                      <a:rPr lang="pt-PT" sz="1100" b="1" i="0">
                                        <a:solidFill>
                                          <a:schemeClr val="bg1"/>
                                        </a:solidFill>
                                        <a:effectLst/>
                                        <a:latin typeface="Cambria Math" panose="02040503050406030204" pitchFamily="18" charset="0"/>
                                        <a:ea typeface="+mn-ea"/>
                                        <a:cs typeface="+mn-cs"/>
                                      </a:rPr>
                                      <m:t>𝐭</m:t>
                                    </m:r>
                                  </m:sub>
                                </m:sSub>
                                <m:r>
                                  <a:rPr lang="pt-PT" sz="1100" b="1" i="0">
                                    <a:solidFill>
                                      <a:schemeClr val="bg1"/>
                                    </a:solidFill>
                                    <a:effectLst/>
                                    <a:latin typeface="Cambria Math" panose="02040503050406030204" pitchFamily="18" charset="0"/>
                                    <a:ea typeface="+mn-ea"/>
                                    <a:cs typeface="+mn-cs"/>
                                  </a:rPr>
                                  <m:t>−</m:t>
                                </m:r>
                                <m:sSub>
                                  <m:sSubPr>
                                    <m:ctrlPr>
                                      <a:rPr lang="pt-PT" sz="1100" b="1" i="1">
                                        <a:solidFill>
                                          <a:schemeClr val="bg1"/>
                                        </a:solidFill>
                                        <a:effectLst/>
                                        <a:latin typeface="Cambria Math" panose="02040503050406030204" pitchFamily="18" charset="0"/>
                                        <a:ea typeface="+mn-ea"/>
                                        <a:cs typeface="+mn-cs"/>
                                      </a:rPr>
                                    </m:ctrlPr>
                                  </m:sSubPr>
                                  <m:e>
                                    <m:r>
                                      <a:rPr lang="pt-PT" sz="1100" b="1" i="0">
                                        <a:solidFill>
                                          <a:schemeClr val="bg1"/>
                                        </a:solidFill>
                                        <a:effectLst/>
                                        <a:latin typeface="Cambria Math" panose="02040503050406030204" pitchFamily="18" charset="0"/>
                                        <a:ea typeface="+mn-ea"/>
                                        <a:cs typeface="+mn-cs"/>
                                      </a:rPr>
                                      <m:t>𝐂</m:t>
                                    </m:r>
                                  </m:e>
                                  <m:sub>
                                    <m:r>
                                      <a:rPr lang="pt-PT" sz="1100" b="1" i="0">
                                        <a:solidFill>
                                          <a:schemeClr val="bg1"/>
                                        </a:solidFill>
                                        <a:effectLst/>
                                        <a:latin typeface="Cambria Math" panose="02040503050406030204" pitchFamily="18" charset="0"/>
                                        <a:ea typeface="+mn-ea"/>
                                        <a:cs typeface="+mn-cs"/>
                                      </a:rPr>
                                      <m:t>𝐭</m:t>
                                    </m:r>
                                  </m:sub>
                                </m:sSub>
                                <m:r>
                                  <a:rPr lang="pt-PT" sz="1100" b="1" i="0">
                                    <a:solidFill>
                                      <a:schemeClr val="bg1"/>
                                    </a:solidFill>
                                    <a:effectLst/>
                                    <a:latin typeface="Cambria Math" panose="02040503050406030204" pitchFamily="18" charset="0"/>
                                    <a:ea typeface="+mn-ea"/>
                                    <a:cs typeface="+mn-cs"/>
                                  </a:rPr>
                                  <m:t>) </m:t>
                                </m:r>
                              </m:num>
                              <m:den>
                                <m:sSup>
                                  <m:sSupPr>
                                    <m:ctrlPr>
                                      <a:rPr lang="pt-PT" sz="1100" b="1" i="1">
                                        <a:solidFill>
                                          <a:schemeClr val="bg1"/>
                                        </a:solidFill>
                                        <a:effectLst/>
                                        <a:latin typeface="Cambria Math" panose="02040503050406030204" pitchFamily="18" charset="0"/>
                                        <a:ea typeface="+mn-ea"/>
                                        <a:cs typeface="+mn-cs"/>
                                      </a:rPr>
                                    </m:ctrlPr>
                                  </m:sSupPr>
                                  <m:e>
                                    <m:d>
                                      <m:dPr>
                                        <m:ctrlPr>
                                          <a:rPr lang="pt-PT" sz="1100" b="1" i="1">
                                            <a:solidFill>
                                              <a:schemeClr val="bg1"/>
                                            </a:solidFill>
                                            <a:effectLst/>
                                            <a:latin typeface="Cambria Math" panose="02040503050406030204" pitchFamily="18" charset="0"/>
                                            <a:ea typeface="+mn-ea"/>
                                            <a:cs typeface="+mn-cs"/>
                                          </a:rPr>
                                        </m:ctrlPr>
                                      </m:dPr>
                                      <m:e>
                                        <m:r>
                                          <a:rPr lang="pt-PT" sz="1100" b="1" i="0">
                                            <a:solidFill>
                                              <a:schemeClr val="bg1"/>
                                            </a:solidFill>
                                            <a:effectLst/>
                                            <a:latin typeface="Cambria Math" panose="02040503050406030204" pitchFamily="18" charset="0"/>
                                            <a:ea typeface="+mn-ea"/>
                                            <a:cs typeface="+mn-cs"/>
                                          </a:rPr>
                                          <m:t>𝟏</m:t>
                                        </m:r>
                                        <m:r>
                                          <a:rPr lang="pt-PT" sz="1100" b="1" i="0">
                                            <a:solidFill>
                                              <a:schemeClr val="bg1"/>
                                            </a:solidFill>
                                            <a:effectLst/>
                                            <a:latin typeface="Cambria Math" panose="02040503050406030204" pitchFamily="18" charset="0"/>
                                            <a:ea typeface="+mn-ea"/>
                                            <a:cs typeface="+mn-cs"/>
                                          </a:rPr>
                                          <m:t>+</m:t>
                                        </m:r>
                                        <m:r>
                                          <a:rPr lang="pt-PT" sz="1100" b="1" i="0">
                                            <a:solidFill>
                                              <a:schemeClr val="bg1"/>
                                            </a:solidFill>
                                            <a:effectLst/>
                                            <a:latin typeface="Cambria Math" panose="02040503050406030204" pitchFamily="18" charset="0"/>
                                            <a:ea typeface="+mn-ea"/>
                                            <a:cs typeface="+mn-cs"/>
                                          </a:rPr>
                                          <m:t>𝐓𝐑𝐅</m:t>
                                        </m:r>
                                      </m:e>
                                    </m:d>
                                  </m:e>
                                  <m:sup>
                                    <m:r>
                                      <a:rPr lang="pt-PT" sz="1100" b="1" i="0">
                                        <a:solidFill>
                                          <a:schemeClr val="bg1"/>
                                        </a:solidFill>
                                        <a:effectLst/>
                                        <a:latin typeface="Cambria Math" panose="02040503050406030204" pitchFamily="18" charset="0"/>
                                        <a:ea typeface="+mn-ea"/>
                                        <a:cs typeface="+mn-cs"/>
                                      </a:rPr>
                                      <m:t>𝐭</m:t>
                                    </m:r>
                                  </m:sup>
                                </m:sSup>
                              </m:den>
                            </m:f>
                          </m:e>
                        </m:d>
                        <m:r>
                          <a:rPr lang="pt-PT" sz="1100" b="1" i="0">
                            <a:solidFill>
                              <a:schemeClr val="bg1"/>
                            </a:solidFill>
                            <a:effectLst/>
                            <a:latin typeface="Cambria Math" panose="02040503050406030204" pitchFamily="18" charset="0"/>
                            <a:ea typeface="+mn-ea"/>
                            <a:cs typeface="+mn-cs"/>
                          </a:rPr>
                          <m:t>−  </m:t>
                        </m:r>
                        <m:nary>
                          <m:naryPr>
                            <m:chr m:val="∑"/>
                            <m:limLoc m:val="undOvr"/>
                            <m:ctrlPr>
                              <a:rPr lang="pt-PT" sz="1100" b="1" i="1">
                                <a:solidFill>
                                  <a:schemeClr val="bg1"/>
                                </a:solidFill>
                                <a:effectLst/>
                                <a:latin typeface="Cambria Math" panose="02040503050406030204" pitchFamily="18" charset="0"/>
                                <a:ea typeface="+mn-ea"/>
                                <a:cs typeface="+mn-cs"/>
                              </a:rPr>
                            </m:ctrlPr>
                          </m:naryPr>
                          <m:sub>
                            <m:r>
                              <a:rPr lang="pt-PT" sz="1100" b="1" i="0">
                                <a:solidFill>
                                  <a:schemeClr val="bg1"/>
                                </a:solidFill>
                                <a:effectLst/>
                                <a:latin typeface="Cambria Math" panose="02040503050406030204" pitchFamily="18" charset="0"/>
                                <a:ea typeface="+mn-ea"/>
                                <a:cs typeface="+mn-cs"/>
                              </a:rPr>
                              <m:t>𝐭</m:t>
                            </m:r>
                            <m:r>
                              <a:rPr lang="pt-PT" sz="1100" b="1" i="0">
                                <a:solidFill>
                                  <a:schemeClr val="bg1"/>
                                </a:solidFill>
                                <a:effectLst/>
                                <a:latin typeface="Cambria Math" panose="02040503050406030204" pitchFamily="18" charset="0"/>
                                <a:ea typeface="+mn-ea"/>
                                <a:cs typeface="+mn-cs"/>
                              </a:rPr>
                              <m:t>=</m:t>
                            </m:r>
                            <m:r>
                              <a:rPr lang="pt-PT" sz="1100" b="1" i="0">
                                <a:solidFill>
                                  <a:schemeClr val="bg1"/>
                                </a:solidFill>
                                <a:effectLst/>
                                <a:latin typeface="Cambria Math" panose="02040503050406030204" pitchFamily="18" charset="0"/>
                                <a:ea typeface="+mn-ea"/>
                                <a:cs typeface="+mn-cs"/>
                              </a:rPr>
                              <m:t>𝟎</m:t>
                            </m:r>
                          </m:sub>
                          <m:sup>
                            <m:r>
                              <a:rPr lang="pt-PT" sz="1100" b="1" i="0">
                                <a:solidFill>
                                  <a:schemeClr val="bg1"/>
                                </a:solidFill>
                                <a:effectLst/>
                                <a:latin typeface="Cambria Math" panose="02040503050406030204" pitchFamily="18" charset="0"/>
                                <a:ea typeface="+mn-ea"/>
                                <a:cs typeface="+mn-cs"/>
                              </a:rPr>
                              <m:t>𝐧</m:t>
                            </m:r>
                          </m:sup>
                          <m:e>
                            <m:d>
                              <m:dPr>
                                <m:begChr m:val="⟦"/>
                                <m:endChr m:val="⟧"/>
                                <m:ctrlPr>
                                  <a:rPr lang="pt-PT" sz="1100" b="1" i="1">
                                    <a:solidFill>
                                      <a:schemeClr val="bg1"/>
                                    </a:solidFill>
                                    <a:effectLst/>
                                    <a:latin typeface="Cambria Math" panose="02040503050406030204" pitchFamily="18" charset="0"/>
                                    <a:ea typeface="+mn-ea"/>
                                    <a:cs typeface="+mn-cs"/>
                                  </a:rPr>
                                </m:ctrlPr>
                              </m:dPr>
                              <m:e>
                                <m:f>
                                  <m:fPr>
                                    <m:ctrlPr>
                                      <a:rPr lang="pt-PT" sz="1100" b="1" i="1">
                                        <a:solidFill>
                                          <a:schemeClr val="bg1"/>
                                        </a:solidFill>
                                        <a:effectLst/>
                                        <a:latin typeface="Cambria Math" panose="02040503050406030204" pitchFamily="18" charset="0"/>
                                        <a:ea typeface="+mn-ea"/>
                                        <a:cs typeface="+mn-cs"/>
                                      </a:rPr>
                                    </m:ctrlPr>
                                  </m:fPr>
                                  <m:num>
                                    <m:sSub>
                                      <m:sSubPr>
                                        <m:ctrlPr>
                                          <a:rPr lang="pt-PT" sz="1100" b="1" i="1">
                                            <a:solidFill>
                                              <a:schemeClr val="bg1"/>
                                            </a:solidFill>
                                            <a:effectLst/>
                                            <a:latin typeface="Cambria Math" panose="02040503050406030204" pitchFamily="18" charset="0"/>
                                            <a:ea typeface="+mn-ea"/>
                                            <a:cs typeface="+mn-cs"/>
                                          </a:rPr>
                                        </m:ctrlPr>
                                      </m:sSubPr>
                                      <m:e>
                                        <m:r>
                                          <a:rPr lang="pt-PT" sz="1100" b="1" i="0">
                                            <a:solidFill>
                                              <a:schemeClr val="bg1"/>
                                            </a:solidFill>
                                            <a:effectLst/>
                                            <a:latin typeface="Cambria Math" panose="02040503050406030204" pitchFamily="18" charset="0"/>
                                            <a:ea typeface="+mn-ea"/>
                                            <a:cs typeface="+mn-cs"/>
                                          </a:rPr>
                                          <m:t>𝐈</m:t>
                                        </m:r>
                                      </m:e>
                                      <m:sub>
                                        <m:r>
                                          <a:rPr lang="pt-PT" sz="1100" b="1" i="0">
                                            <a:solidFill>
                                              <a:schemeClr val="bg1"/>
                                            </a:solidFill>
                                            <a:effectLst/>
                                            <a:latin typeface="Cambria Math" panose="02040503050406030204" pitchFamily="18" charset="0"/>
                                            <a:ea typeface="+mn-ea"/>
                                            <a:cs typeface="+mn-cs"/>
                                          </a:rPr>
                                          <m:t>𝐭</m:t>
                                        </m:r>
                                      </m:sub>
                                    </m:sSub>
                                  </m:num>
                                  <m:den>
                                    <m:sSup>
                                      <m:sSupPr>
                                        <m:ctrlPr>
                                          <a:rPr lang="pt-PT" sz="1100" b="1" i="1">
                                            <a:solidFill>
                                              <a:schemeClr val="bg1"/>
                                            </a:solidFill>
                                            <a:effectLst/>
                                            <a:latin typeface="Cambria Math" panose="02040503050406030204" pitchFamily="18" charset="0"/>
                                            <a:ea typeface="+mn-ea"/>
                                            <a:cs typeface="+mn-cs"/>
                                          </a:rPr>
                                        </m:ctrlPr>
                                      </m:sSupPr>
                                      <m:e>
                                        <m:d>
                                          <m:dPr>
                                            <m:ctrlPr>
                                              <a:rPr lang="pt-PT" sz="1100" b="1" i="1">
                                                <a:solidFill>
                                                  <a:schemeClr val="bg1"/>
                                                </a:solidFill>
                                                <a:effectLst/>
                                                <a:latin typeface="Cambria Math" panose="02040503050406030204" pitchFamily="18" charset="0"/>
                                                <a:ea typeface="+mn-ea"/>
                                                <a:cs typeface="+mn-cs"/>
                                              </a:rPr>
                                            </m:ctrlPr>
                                          </m:dPr>
                                          <m:e>
                                            <m:r>
                                              <a:rPr lang="pt-PT" sz="1100" b="1" i="0">
                                                <a:solidFill>
                                                  <a:schemeClr val="bg1"/>
                                                </a:solidFill>
                                                <a:effectLst/>
                                                <a:latin typeface="Cambria Math" panose="02040503050406030204" pitchFamily="18" charset="0"/>
                                                <a:ea typeface="+mn-ea"/>
                                                <a:cs typeface="+mn-cs"/>
                                              </a:rPr>
                                              <m:t>𝟏</m:t>
                                            </m:r>
                                            <m:r>
                                              <a:rPr lang="pt-PT" sz="1100" b="1" i="0">
                                                <a:solidFill>
                                                  <a:schemeClr val="bg1"/>
                                                </a:solidFill>
                                                <a:effectLst/>
                                                <a:latin typeface="Cambria Math" panose="02040503050406030204" pitchFamily="18" charset="0"/>
                                                <a:ea typeface="+mn-ea"/>
                                                <a:cs typeface="+mn-cs"/>
                                              </a:rPr>
                                              <m:t>+</m:t>
                                            </m:r>
                                            <m:r>
                                              <a:rPr lang="pt-PT" sz="1100" b="1" i="0">
                                                <a:solidFill>
                                                  <a:schemeClr val="bg1"/>
                                                </a:solidFill>
                                                <a:effectLst/>
                                                <a:latin typeface="Cambria Math" panose="02040503050406030204" pitchFamily="18" charset="0"/>
                                                <a:ea typeface="+mn-ea"/>
                                                <a:cs typeface="+mn-cs"/>
                                              </a:rPr>
                                              <m:t>𝐓𝐑𝐅</m:t>
                                            </m:r>
                                          </m:e>
                                        </m:d>
                                      </m:e>
                                      <m:sup>
                                        <m:r>
                                          <a:rPr lang="pt-PT" sz="1100" b="1" i="0">
                                            <a:solidFill>
                                              <a:schemeClr val="bg1"/>
                                            </a:solidFill>
                                            <a:effectLst/>
                                            <a:latin typeface="Cambria Math" panose="02040503050406030204" pitchFamily="18" charset="0"/>
                                            <a:ea typeface="+mn-ea"/>
                                            <a:cs typeface="+mn-cs"/>
                                          </a:rPr>
                                          <m:t>𝐭</m:t>
                                        </m:r>
                                      </m:sup>
                                    </m:sSup>
                                  </m:den>
                                </m:f>
                              </m:e>
                            </m:d>
                            <m:r>
                              <a:rPr lang="pt-PT" sz="1100" b="1" i="0">
                                <a:solidFill>
                                  <a:schemeClr val="bg1"/>
                                </a:solidFill>
                                <a:effectLst/>
                                <a:latin typeface="Cambria Math" panose="02040503050406030204" pitchFamily="18" charset="0"/>
                                <a:ea typeface="+mn-ea"/>
                                <a:cs typeface="+mn-cs"/>
                              </a:rPr>
                              <m:t>+</m:t>
                            </m:r>
                            <m:sSub>
                              <m:sSubPr>
                                <m:ctrlPr>
                                  <a:rPr lang="pt-PT" sz="1100" b="1" i="1">
                                    <a:solidFill>
                                      <a:schemeClr val="bg1"/>
                                    </a:solidFill>
                                    <a:effectLst/>
                                    <a:latin typeface="Cambria Math" panose="02040503050406030204" pitchFamily="18" charset="0"/>
                                    <a:ea typeface="+mn-ea"/>
                                    <a:cs typeface="+mn-cs"/>
                                  </a:rPr>
                                </m:ctrlPr>
                              </m:sSubPr>
                              <m:e>
                                <m:r>
                                  <a:rPr lang="pt-PT" sz="1100" b="1" i="0">
                                    <a:solidFill>
                                      <a:schemeClr val="bg1"/>
                                    </a:solidFill>
                                    <a:effectLst/>
                                    <a:latin typeface="Cambria Math" panose="02040503050406030204" pitchFamily="18" charset="0"/>
                                    <a:ea typeface="+mn-ea"/>
                                    <a:cs typeface="+mn-cs"/>
                                  </a:rPr>
                                  <m:t>𝐕𝐚𝐥𝐨𝐫</m:t>
                                </m:r>
                                <m:r>
                                  <a:rPr lang="pt-PT" sz="1100" b="1" i="0">
                                    <a:solidFill>
                                      <a:schemeClr val="bg1"/>
                                    </a:solidFill>
                                    <a:effectLst/>
                                    <a:latin typeface="Cambria Math" panose="02040503050406030204" pitchFamily="18" charset="0"/>
                                    <a:ea typeface="+mn-ea"/>
                                    <a:cs typeface="+mn-cs"/>
                                  </a:rPr>
                                  <m:t> </m:t>
                                </m:r>
                                <m:r>
                                  <a:rPr lang="pt-PT" sz="1100" b="1" i="0">
                                    <a:solidFill>
                                      <a:schemeClr val="bg1"/>
                                    </a:solidFill>
                                    <a:effectLst/>
                                    <a:latin typeface="Cambria Math" panose="02040503050406030204" pitchFamily="18" charset="0"/>
                                    <a:ea typeface="+mn-ea"/>
                                    <a:cs typeface="+mn-cs"/>
                                  </a:rPr>
                                  <m:t>𝐑𝐞𝐬𝐢𝐝𝐮𝐚𝐥</m:t>
                                </m:r>
                              </m:e>
                              <m:sub>
                                <m:r>
                                  <a:rPr lang="pt-PT" sz="1100" b="1" i="0">
                                    <a:solidFill>
                                      <a:schemeClr val="bg1"/>
                                    </a:solidFill>
                                    <a:effectLst/>
                                    <a:latin typeface="Cambria Math" panose="02040503050406030204" pitchFamily="18" charset="0"/>
                                    <a:ea typeface="+mn-ea"/>
                                    <a:cs typeface="+mn-cs"/>
                                  </a:rPr>
                                  <m:t>𝐭</m:t>
                                </m:r>
                              </m:sub>
                            </m:sSub>
                            <m:r>
                              <a:rPr lang="pt-PT" sz="1100" b="1" i="0">
                                <a:solidFill>
                                  <a:schemeClr val="bg1"/>
                                </a:solidFill>
                                <a:effectLst/>
                                <a:latin typeface="Cambria Math" panose="02040503050406030204" pitchFamily="18" charset="0"/>
                                <a:ea typeface="+mn-ea"/>
                                <a:cs typeface="+mn-cs"/>
                              </a:rPr>
                              <m:t>  </m:t>
                            </m:r>
                          </m:e>
                        </m:nary>
                      </m:e>
                    </m:nary>
                  </m:oMath>
                </m:oMathPara>
              </a14:m>
              <a:endParaRPr lang="pt-PT" sz="1100" b="1" i="0">
                <a:solidFill>
                  <a:schemeClr val="tx1"/>
                </a:solidFill>
                <a:effectLst/>
                <a:latin typeface="+mn-lt"/>
                <a:ea typeface="+mn-ea"/>
                <a:cs typeface="+mn-cs"/>
              </a:endParaRPr>
            </a:p>
          </xdr:txBody>
        </xdr:sp>
      </mc:Choice>
      <mc:Fallback xmlns="">
        <xdr:sp macro="" textlink="">
          <xdr:nvSpPr>
            <xdr:cNvPr id="18" name="CaixaDeTexto 17">
              <a:extLst>
                <a:ext uri="{FF2B5EF4-FFF2-40B4-BE49-F238E27FC236}">
                  <a16:creationId xmlns:a16="http://schemas.microsoft.com/office/drawing/2014/main" id="{6FEA94D5-00FE-9C0F-A837-AD1383F8783A}"/>
                </a:ext>
              </a:extLst>
            </xdr:cNvPr>
            <xdr:cNvSpPr txBox="1"/>
          </xdr:nvSpPr>
          <xdr:spPr>
            <a:xfrm>
              <a:off x="730250" y="8893175"/>
              <a:ext cx="3970894" cy="461280"/>
            </a:xfrm>
            <a:prstGeom prst="rect">
              <a:avLst/>
            </a:prstGeom>
            <a:solidFill>
              <a:schemeClr val="accent1">
                <a:lumMod val="7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pt-PT" sz="1100" b="1" i="0">
                  <a:solidFill>
                    <a:schemeClr val="bg1"/>
                  </a:solidFill>
                  <a:effectLst/>
                  <a:latin typeface="+mn-lt"/>
                  <a:ea typeface="+mn-ea"/>
                  <a:cs typeface="+mn-cs"/>
                </a:rPr>
                <a:t>𝟎= ∑1_(𝐭=𝟎)^𝐧▒〖⟦((𝐑_𝐭−𝐂_𝐭) )/(𝟏+𝐓𝐑𝐅)^𝐭 ⟧−  ∑1_(𝐭=𝟎)^𝐧▒〖⟦𝐈_𝐭/(𝟏+𝐓𝐑𝐅)^𝐭 ⟧+〖𝐕𝐚𝐥𝐨𝐫 𝐑𝐞𝐬𝐢𝐝𝐮𝐚𝐥〗_𝐭   〗〗</a:t>
              </a:r>
              <a:endParaRPr lang="pt-PT" sz="1100" b="1" i="0">
                <a:solidFill>
                  <a:schemeClr val="tx1"/>
                </a:solidFill>
                <a:effectLst/>
                <a:latin typeface="+mn-lt"/>
                <a:ea typeface="+mn-ea"/>
                <a:cs typeface="+mn-cs"/>
              </a:endParaRPr>
            </a:p>
          </xdr:txBody>
        </xdr:sp>
      </mc:Fallback>
    </mc:AlternateContent>
    <xdr:clientData/>
  </xdr:oneCellAnchor>
</xdr:wsDr>
</file>

<file path=xl/drawings/drawing11.xml><?xml version="1.0" encoding="utf-8"?>
<xdr:wsDr xmlns:xdr="http://schemas.openxmlformats.org/drawingml/2006/spreadsheetDrawing" xmlns:a="http://schemas.openxmlformats.org/drawingml/2006/main">
  <xdr:twoCellAnchor editAs="oneCell">
    <xdr:from>
      <xdr:col>47</xdr:col>
      <xdr:colOff>955525</xdr:colOff>
      <xdr:row>14</xdr:row>
      <xdr:rowOff>0</xdr:rowOff>
    </xdr:from>
    <xdr:to>
      <xdr:col>48</xdr:col>
      <xdr:colOff>16388</xdr:colOff>
      <xdr:row>17</xdr:row>
      <xdr:rowOff>104867</xdr:rowOff>
    </xdr:to>
    <xdr:pic>
      <xdr:nvPicPr>
        <xdr:cNvPr id="2" name="Picture 9" descr="QREN_Logo(COR)">
          <a:extLst>
            <a:ext uri="{FF2B5EF4-FFF2-40B4-BE49-F238E27FC236}">
              <a16:creationId xmlns:a16="http://schemas.microsoft.com/office/drawing/2014/main" id="{339EC1AC-C498-47B8-BF9F-C4977FE32A8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6655225" y="3057525"/>
          <a:ext cx="13363" cy="520792"/>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2</xdr:col>
      <xdr:colOff>1872594</xdr:colOff>
      <xdr:row>0</xdr:row>
      <xdr:rowOff>606731</xdr:rowOff>
    </xdr:to>
    <xdr:pic>
      <xdr:nvPicPr>
        <xdr:cNvPr id="4" name="Imagem 3">
          <a:extLst>
            <a:ext uri="{FF2B5EF4-FFF2-40B4-BE49-F238E27FC236}">
              <a16:creationId xmlns:a16="http://schemas.microsoft.com/office/drawing/2014/main" id="{16A10A19-8B4A-4284-BB87-FB20EA696D99}"/>
            </a:ext>
          </a:extLst>
        </xdr:cNvPr>
        <xdr:cNvPicPr>
          <a:picLocks noChangeAspect="1"/>
        </xdr:cNvPicPr>
      </xdr:nvPicPr>
      <xdr:blipFill>
        <a:blip xmlns:r="http://schemas.openxmlformats.org/officeDocument/2006/relationships" r:embed="rId2"/>
        <a:stretch>
          <a:fillRect/>
        </a:stretch>
      </xdr:blipFill>
      <xdr:spPr>
        <a:xfrm>
          <a:off x="0" y="0"/>
          <a:ext cx="2631419" cy="606731"/>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1440794</xdr:colOff>
      <xdr:row>0</xdr:row>
      <xdr:rowOff>606731</xdr:rowOff>
    </xdr:to>
    <xdr:pic>
      <xdr:nvPicPr>
        <xdr:cNvPr id="2" name="Imagem 1">
          <a:extLst>
            <a:ext uri="{FF2B5EF4-FFF2-40B4-BE49-F238E27FC236}">
              <a16:creationId xmlns:a16="http://schemas.microsoft.com/office/drawing/2014/main" id="{23EF6789-92AB-4AD0-8A05-6C279A2D94CA}"/>
            </a:ext>
          </a:extLst>
        </xdr:cNvPr>
        <xdr:cNvPicPr>
          <a:picLocks noChangeAspect="1"/>
        </xdr:cNvPicPr>
      </xdr:nvPicPr>
      <xdr:blipFill>
        <a:blip xmlns:r="http://schemas.openxmlformats.org/officeDocument/2006/relationships" r:embed="rId1"/>
        <a:stretch>
          <a:fillRect/>
        </a:stretch>
      </xdr:blipFill>
      <xdr:spPr>
        <a:xfrm>
          <a:off x="0" y="0"/>
          <a:ext cx="2659994" cy="60673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2428979</xdr:colOff>
      <xdr:row>0</xdr:row>
      <xdr:rowOff>609653</xdr:rowOff>
    </xdr:to>
    <xdr:pic>
      <xdr:nvPicPr>
        <xdr:cNvPr id="3" name="Imagem 2">
          <a:extLst>
            <a:ext uri="{FF2B5EF4-FFF2-40B4-BE49-F238E27FC236}">
              <a16:creationId xmlns:a16="http://schemas.microsoft.com/office/drawing/2014/main" id="{7732CCFC-80F2-BA28-7C46-D46C604EC0A5}"/>
            </a:ext>
          </a:extLst>
        </xdr:cNvPr>
        <xdr:cNvPicPr>
          <a:picLocks noChangeAspect="1"/>
        </xdr:cNvPicPr>
      </xdr:nvPicPr>
      <xdr:blipFill>
        <a:blip xmlns:r="http://schemas.openxmlformats.org/officeDocument/2006/relationships" r:embed="rId1"/>
        <a:stretch>
          <a:fillRect/>
        </a:stretch>
      </xdr:blipFill>
      <xdr:spPr>
        <a:xfrm>
          <a:off x="0" y="0"/>
          <a:ext cx="2670279" cy="60965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47</xdr:col>
      <xdr:colOff>955525</xdr:colOff>
      <xdr:row>24</xdr:row>
      <xdr:rowOff>0</xdr:rowOff>
    </xdr:from>
    <xdr:to>
      <xdr:col>48</xdr:col>
      <xdr:colOff>16388</xdr:colOff>
      <xdr:row>27</xdr:row>
      <xdr:rowOff>92167</xdr:rowOff>
    </xdr:to>
    <xdr:pic>
      <xdr:nvPicPr>
        <xdr:cNvPr id="2" name="Picture 9" descr="QREN_Logo(COR)">
          <a:extLst>
            <a:ext uri="{FF2B5EF4-FFF2-40B4-BE49-F238E27FC236}">
              <a16:creationId xmlns:a16="http://schemas.microsoft.com/office/drawing/2014/main" id="{D71523D3-23A7-4C44-A20C-75D31F20978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315625" y="2844800"/>
          <a:ext cx="10188" cy="485867"/>
        </a:xfrm>
        <a:prstGeom prst="rect">
          <a:avLst/>
        </a:prstGeom>
        <a:noFill/>
        <a:ln w="9525">
          <a:noFill/>
          <a:miter lim="800000"/>
          <a:headEnd/>
          <a:tailEnd/>
        </a:ln>
      </xdr:spPr>
    </xdr:pic>
    <xdr:clientData/>
  </xdr:twoCellAnchor>
  <xdr:twoCellAnchor editAs="oneCell">
    <xdr:from>
      <xdr:col>47</xdr:col>
      <xdr:colOff>955525</xdr:colOff>
      <xdr:row>32</xdr:row>
      <xdr:rowOff>0</xdr:rowOff>
    </xdr:from>
    <xdr:to>
      <xdr:col>48</xdr:col>
      <xdr:colOff>16388</xdr:colOff>
      <xdr:row>35</xdr:row>
      <xdr:rowOff>98272</xdr:rowOff>
    </xdr:to>
    <xdr:pic>
      <xdr:nvPicPr>
        <xdr:cNvPr id="3" name="Picture 9" descr="QREN_Logo(COR)">
          <a:extLst>
            <a:ext uri="{FF2B5EF4-FFF2-40B4-BE49-F238E27FC236}">
              <a16:creationId xmlns:a16="http://schemas.microsoft.com/office/drawing/2014/main" id="{1995BACE-B5D1-4AF0-BBF9-AC77ABFCCE9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315625" y="5962650"/>
          <a:ext cx="10188" cy="498322"/>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2</xdr:col>
      <xdr:colOff>158094</xdr:colOff>
      <xdr:row>0</xdr:row>
      <xdr:rowOff>606731</xdr:rowOff>
    </xdr:to>
    <xdr:pic>
      <xdr:nvPicPr>
        <xdr:cNvPr id="4" name="Imagem 3">
          <a:extLst>
            <a:ext uri="{FF2B5EF4-FFF2-40B4-BE49-F238E27FC236}">
              <a16:creationId xmlns:a16="http://schemas.microsoft.com/office/drawing/2014/main" id="{BC7AF709-7D84-4F73-905B-3678209F070F}"/>
            </a:ext>
          </a:extLst>
        </xdr:cNvPr>
        <xdr:cNvPicPr>
          <a:picLocks noChangeAspect="1"/>
        </xdr:cNvPicPr>
      </xdr:nvPicPr>
      <xdr:blipFill>
        <a:blip xmlns:r="http://schemas.openxmlformats.org/officeDocument/2006/relationships" r:embed="rId2"/>
        <a:stretch>
          <a:fillRect/>
        </a:stretch>
      </xdr:blipFill>
      <xdr:spPr>
        <a:xfrm>
          <a:off x="0" y="0"/>
          <a:ext cx="2675869" cy="603556"/>
        </a:xfrm>
        <a:prstGeom prst="rect">
          <a:avLst/>
        </a:prstGeom>
      </xdr:spPr>
    </xdr:pic>
    <xdr:clientData/>
  </xdr:twoCellAnchor>
  <xdr:oneCellAnchor>
    <xdr:from>
      <xdr:col>47</xdr:col>
      <xdr:colOff>955525</xdr:colOff>
      <xdr:row>35</xdr:row>
      <xdr:rowOff>0</xdr:rowOff>
    </xdr:from>
    <xdr:ext cx="10188" cy="485867"/>
    <xdr:pic>
      <xdr:nvPicPr>
        <xdr:cNvPr id="5" name="Picture 9" descr="QREN_Logo(COR)">
          <a:extLst>
            <a:ext uri="{FF2B5EF4-FFF2-40B4-BE49-F238E27FC236}">
              <a16:creationId xmlns:a16="http://schemas.microsoft.com/office/drawing/2014/main" id="{1CED9A56-1C96-4972-A009-E9DA7FBFA44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315625" y="7797800"/>
          <a:ext cx="10188" cy="485867"/>
        </a:xfrm>
        <a:prstGeom prst="rect">
          <a:avLst/>
        </a:prstGeom>
        <a:noFill/>
        <a:ln w="9525">
          <a:noFill/>
          <a:miter lim="800000"/>
          <a:headEnd/>
          <a:tailEnd/>
        </a:ln>
      </xdr:spPr>
    </xdr:pic>
    <xdr:clientData/>
  </xdr:oneCellAnchor>
  <xdr:twoCellAnchor>
    <xdr:from>
      <xdr:col>10</xdr:col>
      <xdr:colOff>282575</xdr:colOff>
      <xdr:row>32</xdr:row>
      <xdr:rowOff>69850</xdr:rowOff>
    </xdr:from>
    <xdr:to>
      <xdr:col>10</xdr:col>
      <xdr:colOff>577850</xdr:colOff>
      <xdr:row>35</xdr:row>
      <xdr:rowOff>98425</xdr:rowOff>
    </xdr:to>
    <xdr:sp macro="" textlink="">
      <xdr:nvSpPr>
        <xdr:cNvPr id="10" name="Seta: Para Baixo 9">
          <a:extLst>
            <a:ext uri="{FF2B5EF4-FFF2-40B4-BE49-F238E27FC236}">
              <a16:creationId xmlns:a16="http://schemas.microsoft.com/office/drawing/2014/main" id="{84A995B1-759E-41B7-93A4-2A0AA23B002F}"/>
            </a:ext>
          </a:extLst>
        </xdr:cNvPr>
        <xdr:cNvSpPr/>
      </xdr:nvSpPr>
      <xdr:spPr>
        <a:xfrm>
          <a:off x="10334625" y="6477000"/>
          <a:ext cx="295275" cy="428625"/>
        </a:xfrm>
        <a:prstGeom prst="down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pt-PT"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clientData/>
  </xdr:twoCellAnchor>
  <xdr:twoCellAnchor>
    <xdr:from>
      <xdr:col>8</xdr:col>
      <xdr:colOff>361950</xdr:colOff>
      <xdr:row>36</xdr:row>
      <xdr:rowOff>63500</xdr:rowOff>
    </xdr:from>
    <xdr:to>
      <xdr:col>12</xdr:col>
      <xdr:colOff>501650</xdr:colOff>
      <xdr:row>46</xdr:row>
      <xdr:rowOff>101600</xdr:rowOff>
    </xdr:to>
    <xdr:sp macro="" textlink="">
      <xdr:nvSpPr>
        <xdr:cNvPr id="11" name="CaixaDeTexto 10">
          <a:extLst>
            <a:ext uri="{FF2B5EF4-FFF2-40B4-BE49-F238E27FC236}">
              <a16:creationId xmlns:a16="http://schemas.microsoft.com/office/drawing/2014/main" id="{812B5294-6596-4FCA-ABBB-069D5A995321}"/>
            </a:ext>
          </a:extLst>
        </xdr:cNvPr>
        <xdr:cNvSpPr txBox="1"/>
      </xdr:nvSpPr>
      <xdr:spPr>
        <a:xfrm>
          <a:off x="8928100" y="7004050"/>
          <a:ext cx="3111500" cy="1371600"/>
        </a:xfrm>
        <a:prstGeom prst="rect">
          <a:avLst/>
        </a:prstGeom>
        <a:solidFill>
          <a:srgbClr val="1F497D"/>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pt-PT" sz="1100" b="1" i="0" u="none" strike="noStrike" kern="0" cap="none" spc="0" normalizeH="0" baseline="0" noProof="0">
              <a:ln>
                <a:noFill/>
              </a:ln>
              <a:solidFill>
                <a:sysClr val="window" lastClr="FFFFFF"/>
              </a:solidFill>
              <a:effectLst/>
              <a:uLnTx/>
              <a:uFillTx/>
              <a:latin typeface="+mn-lt"/>
              <a:ea typeface="+mn-ea"/>
              <a:cs typeface="+mn-cs"/>
            </a:rPr>
            <a:t>Uma previsão dos IPCs nem sempre se revela necessária, pelo que nestas situações os IPCs deverão corresponder ao valor colocado no ANO BASE.</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48</xdr:col>
      <xdr:colOff>955525</xdr:colOff>
      <xdr:row>14</xdr:row>
      <xdr:rowOff>0</xdr:rowOff>
    </xdr:from>
    <xdr:to>
      <xdr:col>49</xdr:col>
      <xdr:colOff>16388</xdr:colOff>
      <xdr:row>17</xdr:row>
      <xdr:rowOff>92167</xdr:rowOff>
    </xdr:to>
    <xdr:pic>
      <xdr:nvPicPr>
        <xdr:cNvPr id="2" name="Picture 9" descr="QREN_Logo(COR)">
          <a:extLst>
            <a:ext uri="{FF2B5EF4-FFF2-40B4-BE49-F238E27FC236}">
              <a16:creationId xmlns:a16="http://schemas.microsoft.com/office/drawing/2014/main" id="{48B03090-2806-45FE-861A-CEF42D47794F}"/>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315625" y="2476500"/>
          <a:ext cx="10188" cy="485867"/>
        </a:xfrm>
        <a:prstGeom prst="rect">
          <a:avLst/>
        </a:prstGeom>
        <a:noFill/>
        <a:ln w="9525">
          <a:noFill/>
          <a:miter lim="800000"/>
          <a:headEnd/>
          <a:tailEnd/>
        </a:ln>
      </xdr:spPr>
    </xdr:pic>
    <xdr:clientData/>
  </xdr:twoCellAnchor>
  <xdr:twoCellAnchor editAs="oneCell">
    <xdr:from>
      <xdr:col>48</xdr:col>
      <xdr:colOff>955525</xdr:colOff>
      <xdr:row>66</xdr:row>
      <xdr:rowOff>0</xdr:rowOff>
    </xdr:from>
    <xdr:to>
      <xdr:col>49</xdr:col>
      <xdr:colOff>16388</xdr:colOff>
      <xdr:row>69</xdr:row>
      <xdr:rowOff>27845</xdr:rowOff>
    </xdr:to>
    <xdr:pic>
      <xdr:nvPicPr>
        <xdr:cNvPr id="3" name="Picture 9" descr="QREN_Logo(COR)">
          <a:extLst>
            <a:ext uri="{FF2B5EF4-FFF2-40B4-BE49-F238E27FC236}">
              <a16:creationId xmlns:a16="http://schemas.microsoft.com/office/drawing/2014/main" id="{176C703E-E4E0-45B6-844F-B66DFE65F05C}"/>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315625" y="5727700"/>
          <a:ext cx="10188" cy="498322"/>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2</xdr:col>
      <xdr:colOff>1872305</xdr:colOff>
      <xdr:row>0</xdr:row>
      <xdr:rowOff>606731</xdr:rowOff>
    </xdr:to>
    <xdr:pic>
      <xdr:nvPicPr>
        <xdr:cNvPr id="5" name="Imagem 4">
          <a:extLst>
            <a:ext uri="{FF2B5EF4-FFF2-40B4-BE49-F238E27FC236}">
              <a16:creationId xmlns:a16="http://schemas.microsoft.com/office/drawing/2014/main" id="{AAE97509-D7AF-4010-8B2D-D3A67A24A55D}"/>
            </a:ext>
          </a:extLst>
        </xdr:cNvPr>
        <xdr:cNvPicPr>
          <a:picLocks noChangeAspect="1"/>
        </xdr:cNvPicPr>
      </xdr:nvPicPr>
      <xdr:blipFill>
        <a:blip xmlns:r="http://schemas.openxmlformats.org/officeDocument/2006/relationships" r:embed="rId2"/>
        <a:stretch>
          <a:fillRect/>
        </a:stretch>
      </xdr:blipFill>
      <xdr:spPr>
        <a:xfrm>
          <a:off x="0" y="0"/>
          <a:ext cx="2675869" cy="603556"/>
        </a:xfrm>
        <a:prstGeom prst="rect">
          <a:avLst/>
        </a:prstGeom>
      </xdr:spPr>
    </xdr:pic>
    <xdr:clientData/>
  </xdr:twoCellAnchor>
  <xdr:oneCellAnchor>
    <xdr:from>
      <xdr:col>48</xdr:col>
      <xdr:colOff>955525</xdr:colOff>
      <xdr:row>140</xdr:row>
      <xdr:rowOff>0</xdr:rowOff>
    </xdr:from>
    <xdr:ext cx="10188" cy="485867"/>
    <xdr:pic>
      <xdr:nvPicPr>
        <xdr:cNvPr id="6" name="Picture 9" descr="QREN_Logo(COR)">
          <a:extLst>
            <a:ext uri="{FF2B5EF4-FFF2-40B4-BE49-F238E27FC236}">
              <a16:creationId xmlns:a16="http://schemas.microsoft.com/office/drawing/2014/main" id="{00025D1B-05B3-4FD8-A263-F3510AF4C54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315625" y="7562850"/>
          <a:ext cx="10188" cy="485867"/>
        </a:xfrm>
        <a:prstGeom prst="rect">
          <a:avLst/>
        </a:prstGeom>
        <a:noFill/>
        <a:ln w="9525">
          <a:noFill/>
          <a:miter lim="800000"/>
          <a:headEnd/>
          <a:tailEnd/>
        </a:ln>
      </xdr:spPr>
    </xdr:pic>
    <xdr:clientData/>
  </xdr:oneCellAnchor>
  <xdr:oneCellAnchor>
    <xdr:from>
      <xdr:col>48</xdr:col>
      <xdr:colOff>955525</xdr:colOff>
      <xdr:row>71</xdr:row>
      <xdr:rowOff>0</xdr:rowOff>
    </xdr:from>
    <xdr:ext cx="13363" cy="492217"/>
    <xdr:pic>
      <xdr:nvPicPr>
        <xdr:cNvPr id="8" name="Picture 9" descr="QREN_Logo(COR)">
          <a:extLst>
            <a:ext uri="{FF2B5EF4-FFF2-40B4-BE49-F238E27FC236}">
              <a16:creationId xmlns:a16="http://schemas.microsoft.com/office/drawing/2014/main" id="{1687DE94-56F3-4D57-89DB-04AC9B80E2F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414175" y="3035300"/>
          <a:ext cx="13363" cy="492217"/>
        </a:xfrm>
        <a:prstGeom prst="rect">
          <a:avLst/>
        </a:prstGeom>
        <a:noFill/>
        <a:ln w="9525">
          <a:noFill/>
          <a:miter lim="800000"/>
          <a:headEnd/>
          <a:tailEnd/>
        </a:ln>
      </xdr:spPr>
    </xdr:pic>
    <xdr:clientData/>
  </xdr:oneCellAnchor>
  <xdr:oneCellAnchor>
    <xdr:from>
      <xdr:col>48</xdr:col>
      <xdr:colOff>955525</xdr:colOff>
      <xdr:row>128</xdr:row>
      <xdr:rowOff>0</xdr:rowOff>
    </xdr:from>
    <xdr:ext cx="10188" cy="485867"/>
    <xdr:pic>
      <xdr:nvPicPr>
        <xdr:cNvPr id="9" name="Picture 9" descr="QREN_Logo(COR)">
          <a:extLst>
            <a:ext uri="{FF2B5EF4-FFF2-40B4-BE49-F238E27FC236}">
              <a16:creationId xmlns:a16="http://schemas.microsoft.com/office/drawing/2014/main" id="{1BBC1FF3-0E8D-4A6B-9087-6BA03ADE9E7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414175" y="8255000"/>
          <a:ext cx="10188" cy="485867"/>
        </a:xfrm>
        <a:prstGeom prst="rect">
          <a:avLst/>
        </a:prstGeom>
        <a:noFill/>
        <a:ln w="9525">
          <a:noFill/>
          <a:miter lim="800000"/>
          <a:headEnd/>
          <a:tailEnd/>
        </a:ln>
      </xdr:spPr>
    </xdr:pic>
    <xdr:clientData/>
  </xdr:oneCellAnchor>
  <xdr:oneCellAnchor>
    <xdr:from>
      <xdr:col>48</xdr:col>
      <xdr:colOff>955525</xdr:colOff>
      <xdr:row>198</xdr:row>
      <xdr:rowOff>0</xdr:rowOff>
    </xdr:from>
    <xdr:ext cx="10188" cy="485867"/>
    <xdr:pic>
      <xdr:nvPicPr>
        <xdr:cNvPr id="4" name="Picture 9" descr="QREN_Logo(COR)">
          <a:extLst>
            <a:ext uri="{FF2B5EF4-FFF2-40B4-BE49-F238E27FC236}">
              <a16:creationId xmlns:a16="http://schemas.microsoft.com/office/drawing/2014/main" id="{FBA414B9-22BE-4D64-B54C-86FF3D83BD7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488643" y="9906000"/>
          <a:ext cx="10188" cy="485867"/>
        </a:xfrm>
        <a:prstGeom prst="rect">
          <a:avLst/>
        </a:prstGeom>
        <a:noFill/>
        <a:ln w="9525">
          <a:noFill/>
          <a:miter lim="800000"/>
          <a:headEnd/>
          <a:tailEnd/>
        </a:ln>
      </xdr:spPr>
    </xdr:pic>
    <xdr:clientData/>
  </xdr:oneCellAnchor>
  <xdr:oneCellAnchor>
    <xdr:from>
      <xdr:col>48</xdr:col>
      <xdr:colOff>955525</xdr:colOff>
      <xdr:row>256</xdr:row>
      <xdr:rowOff>0</xdr:rowOff>
    </xdr:from>
    <xdr:ext cx="10188" cy="485867"/>
    <xdr:pic>
      <xdr:nvPicPr>
        <xdr:cNvPr id="7" name="Picture 9" descr="QREN_Logo(COR)">
          <a:extLst>
            <a:ext uri="{FF2B5EF4-FFF2-40B4-BE49-F238E27FC236}">
              <a16:creationId xmlns:a16="http://schemas.microsoft.com/office/drawing/2014/main" id="{5DBADF22-E3BA-42B1-BC9B-D3278D943FC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488643" y="8179955"/>
          <a:ext cx="10188" cy="485867"/>
        </a:xfrm>
        <a:prstGeom prst="rect">
          <a:avLst/>
        </a:prstGeom>
        <a:noFill/>
        <a:ln w="9525">
          <a:noFill/>
          <a:miter lim="800000"/>
          <a:headEnd/>
          <a:tailEnd/>
        </a:ln>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48</xdr:col>
      <xdr:colOff>955525</xdr:colOff>
      <xdr:row>14</xdr:row>
      <xdr:rowOff>0</xdr:rowOff>
    </xdr:from>
    <xdr:to>
      <xdr:col>49</xdr:col>
      <xdr:colOff>16388</xdr:colOff>
      <xdr:row>17</xdr:row>
      <xdr:rowOff>92167</xdr:rowOff>
    </xdr:to>
    <xdr:pic>
      <xdr:nvPicPr>
        <xdr:cNvPr id="3" name="Picture 9" descr="QREN_Logo(COR)">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109050" y="60424961"/>
          <a:ext cx="790575" cy="410016"/>
        </a:xfrm>
        <a:prstGeom prst="rect">
          <a:avLst/>
        </a:prstGeom>
        <a:noFill/>
        <a:ln w="9525">
          <a:noFill/>
          <a:miter lim="800000"/>
          <a:headEnd/>
          <a:tailEnd/>
        </a:ln>
      </xdr:spPr>
    </xdr:pic>
    <xdr:clientData/>
  </xdr:twoCellAnchor>
  <xdr:twoCellAnchor editAs="oneCell">
    <xdr:from>
      <xdr:col>48</xdr:col>
      <xdr:colOff>955525</xdr:colOff>
      <xdr:row>129</xdr:row>
      <xdr:rowOff>0</xdr:rowOff>
    </xdr:from>
    <xdr:to>
      <xdr:col>49</xdr:col>
      <xdr:colOff>16388</xdr:colOff>
      <xdr:row>132</xdr:row>
      <xdr:rowOff>98272</xdr:rowOff>
    </xdr:to>
    <xdr:pic>
      <xdr:nvPicPr>
        <xdr:cNvPr id="8" name="Picture 9" descr="QREN_Logo(COR)">
          <a:extLst>
            <a:ext uri="{FF2B5EF4-FFF2-40B4-BE49-F238E27FC236}">
              <a16:creationId xmlns:a16="http://schemas.microsoft.com/office/drawing/2014/main" id="{00000000-0008-0000-0200-000008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032158" y="7125573"/>
          <a:ext cx="0" cy="489565"/>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2</xdr:col>
      <xdr:colOff>1875769</xdr:colOff>
      <xdr:row>0</xdr:row>
      <xdr:rowOff>606731</xdr:rowOff>
    </xdr:to>
    <xdr:pic>
      <xdr:nvPicPr>
        <xdr:cNvPr id="2" name="Imagem 1">
          <a:extLst>
            <a:ext uri="{FF2B5EF4-FFF2-40B4-BE49-F238E27FC236}">
              <a16:creationId xmlns:a16="http://schemas.microsoft.com/office/drawing/2014/main" id="{8282E592-AFF6-899E-76F6-602F98762791}"/>
            </a:ext>
          </a:extLst>
        </xdr:cNvPr>
        <xdr:cNvPicPr>
          <a:picLocks noChangeAspect="1"/>
        </xdr:cNvPicPr>
      </xdr:nvPicPr>
      <xdr:blipFill>
        <a:blip xmlns:r="http://schemas.openxmlformats.org/officeDocument/2006/relationships" r:embed="rId2"/>
        <a:stretch>
          <a:fillRect/>
        </a:stretch>
      </xdr:blipFill>
      <xdr:spPr>
        <a:xfrm>
          <a:off x="0" y="0"/>
          <a:ext cx="2675869" cy="603556"/>
        </a:xfrm>
        <a:prstGeom prst="rect">
          <a:avLst/>
        </a:prstGeom>
      </xdr:spPr>
    </xdr:pic>
    <xdr:clientData/>
  </xdr:twoCellAnchor>
  <xdr:oneCellAnchor>
    <xdr:from>
      <xdr:col>48</xdr:col>
      <xdr:colOff>955525</xdr:colOff>
      <xdr:row>131</xdr:row>
      <xdr:rowOff>0</xdr:rowOff>
    </xdr:from>
    <xdr:ext cx="10188" cy="485867"/>
    <xdr:pic>
      <xdr:nvPicPr>
        <xdr:cNvPr id="4" name="Picture 9" descr="QREN_Logo(COR)">
          <a:extLst>
            <a:ext uri="{FF2B5EF4-FFF2-40B4-BE49-F238E27FC236}">
              <a16:creationId xmlns:a16="http://schemas.microsoft.com/office/drawing/2014/main" id="{A73BA36B-C791-4E70-AAD9-E4002CABCFD5}"/>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315625" y="2343150"/>
          <a:ext cx="10188" cy="485867"/>
        </a:xfrm>
        <a:prstGeom prst="rect">
          <a:avLst/>
        </a:prstGeom>
        <a:noFill/>
        <a:ln w="9525">
          <a:noFill/>
          <a:miter lim="800000"/>
          <a:headEnd/>
          <a:tailEnd/>
        </a:ln>
      </xdr:spPr>
    </xdr:pic>
    <xdr:clientData/>
  </xdr:oneCellAnchor>
  <xdr:oneCellAnchor>
    <xdr:from>
      <xdr:col>48</xdr:col>
      <xdr:colOff>955525</xdr:colOff>
      <xdr:row>71</xdr:row>
      <xdr:rowOff>0</xdr:rowOff>
    </xdr:from>
    <xdr:ext cx="10188" cy="485867"/>
    <xdr:pic>
      <xdr:nvPicPr>
        <xdr:cNvPr id="5" name="Picture 9" descr="QREN_Logo(COR)">
          <a:extLst>
            <a:ext uri="{FF2B5EF4-FFF2-40B4-BE49-F238E27FC236}">
              <a16:creationId xmlns:a16="http://schemas.microsoft.com/office/drawing/2014/main" id="{66F1EBE5-8100-497D-9D56-AF16DF09107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315625" y="2476500"/>
          <a:ext cx="10188" cy="485867"/>
        </a:xfrm>
        <a:prstGeom prst="rect">
          <a:avLst/>
        </a:prstGeom>
        <a:noFill/>
        <a:ln w="9525">
          <a:noFill/>
          <a:miter lim="800000"/>
          <a:headEnd/>
          <a:tailEnd/>
        </a:ln>
      </xdr:spPr>
    </xdr:pic>
    <xdr:clientData/>
  </xdr:oneCellAnchor>
  <xdr:oneCellAnchor>
    <xdr:from>
      <xdr:col>48</xdr:col>
      <xdr:colOff>955525</xdr:colOff>
      <xdr:row>128</xdr:row>
      <xdr:rowOff>0</xdr:rowOff>
    </xdr:from>
    <xdr:ext cx="10188" cy="485867"/>
    <xdr:pic>
      <xdr:nvPicPr>
        <xdr:cNvPr id="6" name="Picture 9" descr="QREN_Logo(COR)">
          <a:extLst>
            <a:ext uri="{FF2B5EF4-FFF2-40B4-BE49-F238E27FC236}">
              <a16:creationId xmlns:a16="http://schemas.microsoft.com/office/drawing/2014/main" id="{9FF4D32E-422E-422A-9022-520C6E671F25}"/>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315625" y="5778500"/>
          <a:ext cx="10188" cy="485867"/>
        </a:xfrm>
        <a:prstGeom prst="rect">
          <a:avLst/>
        </a:prstGeom>
        <a:noFill/>
        <a:ln w="9525">
          <a:noFill/>
          <a:miter lim="800000"/>
          <a:headEnd/>
          <a:tailEnd/>
        </a:ln>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48</xdr:col>
      <xdr:colOff>955525</xdr:colOff>
      <xdr:row>14</xdr:row>
      <xdr:rowOff>0</xdr:rowOff>
    </xdr:from>
    <xdr:to>
      <xdr:col>49</xdr:col>
      <xdr:colOff>16388</xdr:colOff>
      <xdr:row>17</xdr:row>
      <xdr:rowOff>92167</xdr:rowOff>
    </xdr:to>
    <xdr:pic>
      <xdr:nvPicPr>
        <xdr:cNvPr id="2" name="Picture 9" descr="QREN_Logo(COR)">
          <a:extLst>
            <a:ext uri="{FF2B5EF4-FFF2-40B4-BE49-F238E27FC236}">
              <a16:creationId xmlns:a16="http://schemas.microsoft.com/office/drawing/2014/main" id="{26405773-E558-4695-8E6F-EDF014952EE5}"/>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5550325" y="3057525"/>
          <a:ext cx="10188" cy="514442"/>
        </a:xfrm>
        <a:prstGeom prst="rect">
          <a:avLst/>
        </a:prstGeom>
        <a:noFill/>
        <a:ln w="9525">
          <a:noFill/>
          <a:miter lim="800000"/>
          <a:headEnd/>
          <a:tailEnd/>
        </a:ln>
      </xdr:spPr>
    </xdr:pic>
    <xdr:clientData/>
  </xdr:twoCellAnchor>
  <xdr:twoCellAnchor editAs="oneCell">
    <xdr:from>
      <xdr:col>48</xdr:col>
      <xdr:colOff>955525</xdr:colOff>
      <xdr:row>129</xdr:row>
      <xdr:rowOff>0</xdr:rowOff>
    </xdr:from>
    <xdr:to>
      <xdr:col>49</xdr:col>
      <xdr:colOff>16388</xdr:colOff>
      <xdr:row>132</xdr:row>
      <xdr:rowOff>98272</xdr:rowOff>
    </xdr:to>
    <xdr:pic>
      <xdr:nvPicPr>
        <xdr:cNvPr id="3" name="Picture 9" descr="QREN_Logo(COR)">
          <a:extLst>
            <a:ext uri="{FF2B5EF4-FFF2-40B4-BE49-F238E27FC236}">
              <a16:creationId xmlns:a16="http://schemas.microsoft.com/office/drawing/2014/main" id="{9687A5B7-7F28-42CF-899E-D8D2B65C82C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5550325" y="8886825"/>
          <a:ext cx="10188" cy="526897"/>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2</xdr:col>
      <xdr:colOff>1875769</xdr:colOff>
      <xdr:row>0</xdr:row>
      <xdr:rowOff>606731</xdr:rowOff>
    </xdr:to>
    <xdr:pic>
      <xdr:nvPicPr>
        <xdr:cNvPr id="4" name="Imagem 3">
          <a:extLst>
            <a:ext uri="{FF2B5EF4-FFF2-40B4-BE49-F238E27FC236}">
              <a16:creationId xmlns:a16="http://schemas.microsoft.com/office/drawing/2014/main" id="{83B8ED89-45EB-489C-9711-77399CAC2601}"/>
            </a:ext>
          </a:extLst>
        </xdr:cNvPr>
        <xdr:cNvPicPr>
          <a:picLocks noChangeAspect="1"/>
        </xdr:cNvPicPr>
      </xdr:nvPicPr>
      <xdr:blipFill>
        <a:blip xmlns:r="http://schemas.openxmlformats.org/officeDocument/2006/relationships" r:embed="rId2"/>
        <a:stretch>
          <a:fillRect/>
        </a:stretch>
      </xdr:blipFill>
      <xdr:spPr>
        <a:xfrm>
          <a:off x="0" y="0"/>
          <a:ext cx="2631419" cy="603556"/>
        </a:xfrm>
        <a:prstGeom prst="rect">
          <a:avLst/>
        </a:prstGeom>
      </xdr:spPr>
    </xdr:pic>
    <xdr:clientData/>
  </xdr:twoCellAnchor>
  <xdr:oneCellAnchor>
    <xdr:from>
      <xdr:col>48</xdr:col>
      <xdr:colOff>955525</xdr:colOff>
      <xdr:row>131</xdr:row>
      <xdr:rowOff>0</xdr:rowOff>
    </xdr:from>
    <xdr:ext cx="10188" cy="485867"/>
    <xdr:pic>
      <xdr:nvPicPr>
        <xdr:cNvPr id="5" name="Picture 9" descr="QREN_Logo(COR)">
          <a:extLst>
            <a:ext uri="{FF2B5EF4-FFF2-40B4-BE49-F238E27FC236}">
              <a16:creationId xmlns:a16="http://schemas.microsoft.com/office/drawing/2014/main" id="{9545BEF4-BA8E-4CAE-8441-43A75B6F756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5550325" y="9172575"/>
          <a:ext cx="10188" cy="485867"/>
        </a:xfrm>
        <a:prstGeom prst="rect">
          <a:avLst/>
        </a:prstGeom>
        <a:noFill/>
        <a:ln w="9525">
          <a:noFill/>
          <a:miter lim="800000"/>
          <a:headEnd/>
          <a:tailEnd/>
        </a:ln>
      </xdr:spPr>
    </xdr:pic>
    <xdr:clientData/>
  </xdr:oneCellAnchor>
  <xdr:oneCellAnchor>
    <xdr:from>
      <xdr:col>48</xdr:col>
      <xdr:colOff>955525</xdr:colOff>
      <xdr:row>71</xdr:row>
      <xdr:rowOff>0</xdr:rowOff>
    </xdr:from>
    <xdr:ext cx="10188" cy="485867"/>
    <xdr:pic>
      <xdr:nvPicPr>
        <xdr:cNvPr id="6" name="Picture 9" descr="QREN_Logo(COR)">
          <a:extLst>
            <a:ext uri="{FF2B5EF4-FFF2-40B4-BE49-F238E27FC236}">
              <a16:creationId xmlns:a16="http://schemas.microsoft.com/office/drawing/2014/main" id="{9EACD7B7-BDC7-43EC-B1B2-B92787071514}"/>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5550325" y="5810250"/>
          <a:ext cx="10188" cy="485867"/>
        </a:xfrm>
        <a:prstGeom prst="rect">
          <a:avLst/>
        </a:prstGeom>
        <a:noFill/>
        <a:ln w="9525">
          <a:noFill/>
          <a:miter lim="800000"/>
          <a:headEnd/>
          <a:tailEnd/>
        </a:ln>
      </xdr:spPr>
    </xdr:pic>
    <xdr:clientData/>
  </xdr:oneCellAnchor>
  <xdr:oneCellAnchor>
    <xdr:from>
      <xdr:col>48</xdr:col>
      <xdr:colOff>955525</xdr:colOff>
      <xdr:row>128</xdr:row>
      <xdr:rowOff>0</xdr:rowOff>
    </xdr:from>
    <xdr:ext cx="10188" cy="485867"/>
    <xdr:pic>
      <xdr:nvPicPr>
        <xdr:cNvPr id="7" name="Picture 9" descr="QREN_Logo(COR)">
          <a:extLst>
            <a:ext uri="{FF2B5EF4-FFF2-40B4-BE49-F238E27FC236}">
              <a16:creationId xmlns:a16="http://schemas.microsoft.com/office/drawing/2014/main" id="{85F4FB69-F48D-4523-8993-F1842FA38E7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5550325" y="8601075"/>
          <a:ext cx="10188" cy="485867"/>
        </a:xfrm>
        <a:prstGeom prst="rect">
          <a:avLst/>
        </a:prstGeom>
        <a:noFill/>
        <a:ln w="9525">
          <a:noFill/>
          <a:miter lim="800000"/>
          <a:headEnd/>
          <a:tailEnd/>
        </a:ln>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49</xdr:col>
      <xdr:colOff>955525</xdr:colOff>
      <xdr:row>18</xdr:row>
      <xdr:rowOff>0</xdr:rowOff>
    </xdr:from>
    <xdr:to>
      <xdr:col>50</xdr:col>
      <xdr:colOff>16388</xdr:colOff>
      <xdr:row>21</xdr:row>
      <xdr:rowOff>92167</xdr:rowOff>
    </xdr:to>
    <xdr:pic>
      <xdr:nvPicPr>
        <xdr:cNvPr id="2" name="Picture 9" descr="QREN_Logo(COR)">
          <a:extLst>
            <a:ext uri="{FF2B5EF4-FFF2-40B4-BE49-F238E27FC236}">
              <a16:creationId xmlns:a16="http://schemas.microsoft.com/office/drawing/2014/main" id="{2F4AD0B8-5F16-4F0F-BE98-5D6036EA66B1}"/>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042575" y="3105150"/>
          <a:ext cx="13363" cy="530317"/>
        </a:xfrm>
        <a:prstGeom prst="rect">
          <a:avLst/>
        </a:prstGeom>
        <a:noFill/>
        <a:ln w="9525">
          <a:noFill/>
          <a:miter lim="800000"/>
          <a:headEnd/>
          <a:tailEnd/>
        </a:ln>
      </xdr:spPr>
    </xdr:pic>
    <xdr:clientData/>
  </xdr:twoCellAnchor>
  <xdr:twoCellAnchor editAs="oneCell">
    <xdr:from>
      <xdr:col>49</xdr:col>
      <xdr:colOff>955525</xdr:colOff>
      <xdr:row>25</xdr:row>
      <xdr:rowOff>0</xdr:rowOff>
    </xdr:from>
    <xdr:to>
      <xdr:col>50</xdr:col>
      <xdr:colOff>16388</xdr:colOff>
      <xdr:row>27</xdr:row>
      <xdr:rowOff>244322</xdr:rowOff>
    </xdr:to>
    <xdr:pic>
      <xdr:nvPicPr>
        <xdr:cNvPr id="3" name="Picture 9" descr="QREN_Logo(COR)">
          <a:extLst>
            <a:ext uri="{FF2B5EF4-FFF2-40B4-BE49-F238E27FC236}">
              <a16:creationId xmlns:a16="http://schemas.microsoft.com/office/drawing/2014/main" id="{D2AD66EF-7C91-4627-8AB9-429DFE2552F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042575" y="9061450"/>
          <a:ext cx="13363" cy="536422"/>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2</xdr:col>
      <xdr:colOff>1875769</xdr:colOff>
      <xdr:row>0</xdr:row>
      <xdr:rowOff>606731</xdr:rowOff>
    </xdr:to>
    <xdr:pic>
      <xdr:nvPicPr>
        <xdr:cNvPr id="4" name="Imagem 3">
          <a:extLst>
            <a:ext uri="{FF2B5EF4-FFF2-40B4-BE49-F238E27FC236}">
              <a16:creationId xmlns:a16="http://schemas.microsoft.com/office/drawing/2014/main" id="{42F8D828-ED4D-4522-B2A2-A21B0DDD859D}"/>
            </a:ext>
          </a:extLst>
        </xdr:cNvPr>
        <xdr:cNvPicPr>
          <a:picLocks noChangeAspect="1"/>
        </xdr:cNvPicPr>
      </xdr:nvPicPr>
      <xdr:blipFill>
        <a:blip xmlns:r="http://schemas.openxmlformats.org/officeDocument/2006/relationships" r:embed="rId2"/>
        <a:stretch>
          <a:fillRect/>
        </a:stretch>
      </xdr:blipFill>
      <xdr:spPr>
        <a:xfrm>
          <a:off x="0" y="0"/>
          <a:ext cx="2637769" cy="606731"/>
        </a:xfrm>
        <a:prstGeom prst="rect">
          <a:avLst/>
        </a:prstGeom>
      </xdr:spPr>
    </xdr:pic>
    <xdr:clientData/>
  </xdr:twoCellAnchor>
  <xdr:oneCellAnchor>
    <xdr:from>
      <xdr:col>49</xdr:col>
      <xdr:colOff>955525</xdr:colOff>
      <xdr:row>25</xdr:row>
      <xdr:rowOff>0</xdr:rowOff>
    </xdr:from>
    <xdr:ext cx="10188" cy="485867"/>
    <xdr:pic>
      <xdr:nvPicPr>
        <xdr:cNvPr id="5" name="Picture 9" descr="QREN_Logo(COR)">
          <a:extLst>
            <a:ext uri="{FF2B5EF4-FFF2-40B4-BE49-F238E27FC236}">
              <a16:creationId xmlns:a16="http://schemas.microsoft.com/office/drawing/2014/main" id="{FEA46FB4-DC1E-4E5E-8EAF-72A5736A378C}"/>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042575" y="9353550"/>
          <a:ext cx="10188" cy="485867"/>
        </a:xfrm>
        <a:prstGeom prst="rect">
          <a:avLst/>
        </a:prstGeom>
        <a:noFill/>
        <a:ln w="9525">
          <a:noFill/>
          <a:miter lim="800000"/>
          <a:headEnd/>
          <a:tailEnd/>
        </a:ln>
      </xdr:spPr>
    </xdr:pic>
    <xdr:clientData/>
  </xdr:oneCellAnchor>
  <xdr:oneCellAnchor>
    <xdr:from>
      <xdr:col>49</xdr:col>
      <xdr:colOff>955525</xdr:colOff>
      <xdr:row>25</xdr:row>
      <xdr:rowOff>0</xdr:rowOff>
    </xdr:from>
    <xdr:ext cx="10188" cy="485867"/>
    <xdr:pic>
      <xdr:nvPicPr>
        <xdr:cNvPr id="6" name="Picture 9" descr="QREN_Logo(COR)">
          <a:extLst>
            <a:ext uri="{FF2B5EF4-FFF2-40B4-BE49-F238E27FC236}">
              <a16:creationId xmlns:a16="http://schemas.microsoft.com/office/drawing/2014/main" id="{78AD754C-3E57-459D-B8C6-45126C26A25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042575" y="5918200"/>
          <a:ext cx="10188" cy="485867"/>
        </a:xfrm>
        <a:prstGeom prst="rect">
          <a:avLst/>
        </a:prstGeom>
        <a:noFill/>
        <a:ln w="9525">
          <a:noFill/>
          <a:miter lim="800000"/>
          <a:headEnd/>
          <a:tailEnd/>
        </a:ln>
      </xdr:spPr>
    </xdr:pic>
    <xdr:clientData/>
  </xdr:oneCellAnchor>
  <xdr:oneCellAnchor>
    <xdr:from>
      <xdr:col>49</xdr:col>
      <xdr:colOff>955525</xdr:colOff>
      <xdr:row>25</xdr:row>
      <xdr:rowOff>0</xdr:rowOff>
    </xdr:from>
    <xdr:ext cx="10188" cy="485867"/>
    <xdr:pic>
      <xdr:nvPicPr>
        <xdr:cNvPr id="7" name="Picture 9" descr="QREN_Logo(COR)">
          <a:extLst>
            <a:ext uri="{FF2B5EF4-FFF2-40B4-BE49-F238E27FC236}">
              <a16:creationId xmlns:a16="http://schemas.microsoft.com/office/drawing/2014/main" id="{4944EB8B-D3E7-4F48-BA63-0806381896F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042575" y="8769350"/>
          <a:ext cx="10188" cy="485867"/>
        </a:xfrm>
        <a:prstGeom prst="rect">
          <a:avLst/>
        </a:prstGeom>
        <a:noFill/>
        <a:ln w="9525">
          <a:noFill/>
          <a:miter lim="800000"/>
          <a:headEnd/>
          <a:tailEnd/>
        </a:ln>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219686</xdr:colOff>
      <xdr:row>0</xdr:row>
      <xdr:rowOff>609653</xdr:rowOff>
    </xdr:to>
    <xdr:pic>
      <xdr:nvPicPr>
        <xdr:cNvPr id="6" name="Imagem 5">
          <a:extLst>
            <a:ext uri="{FF2B5EF4-FFF2-40B4-BE49-F238E27FC236}">
              <a16:creationId xmlns:a16="http://schemas.microsoft.com/office/drawing/2014/main" id="{ED4006E5-DA7B-4F00-F662-28F1BED877D4}"/>
            </a:ext>
          </a:extLst>
        </xdr:cNvPr>
        <xdr:cNvPicPr>
          <a:picLocks noChangeAspect="1"/>
        </xdr:cNvPicPr>
      </xdr:nvPicPr>
      <xdr:blipFill>
        <a:blip xmlns:r="http://schemas.openxmlformats.org/officeDocument/2006/relationships" r:embed="rId1"/>
        <a:stretch>
          <a:fillRect/>
        </a:stretch>
      </xdr:blipFill>
      <xdr:spPr>
        <a:xfrm>
          <a:off x="0" y="0"/>
          <a:ext cx="2658086" cy="60965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1875769</xdr:colOff>
      <xdr:row>0</xdr:row>
      <xdr:rowOff>606731</xdr:rowOff>
    </xdr:to>
    <xdr:pic>
      <xdr:nvPicPr>
        <xdr:cNvPr id="4" name="Imagem 3">
          <a:extLst>
            <a:ext uri="{FF2B5EF4-FFF2-40B4-BE49-F238E27FC236}">
              <a16:creationId xmlns:a16="http://schemas.microsoft.com/office/drawing/2014/main" id="{00A634FF-09B9-4CEA-92F3-EC1042A1CAAB}"/>
            </a:ext>
          </a:extLst>
        </xdr:cNvPr>
        <xdr:cNvPicPr>
          <a:picLocks noChangeAspect="1"/>
        </xdr:cNvPicPr>
      </xdr:nvPicPr>
      <xdr:blipFill>
        <a:blip xmlns:r="http://schemas.openxmlformats.org/officeDocument/2006/relationships" r:embed="rId1"/>
        <a:stretch>
          <a:fillRect/>
        </a:stretch>
      </xdr:blipFill>
      <xdr:spPr>
        <a:xfrm>
          <a:off x="0" y="0"/>
          <a:ext cx="2663169" cy="606731"/>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24" dT="2023-05-08T11:28:14.85" personId="{00000000-0000-0000-0000-000000000000}" id="{83D75618-8899-44F6-AA61-2A161F17175E}">
    <text>Selecionar sinal (+) no lado esquerdo para inclusão de linhas</text>
  </threadedComment>
  <threadedComment ref="C81" dT="2023-05-08T11:28:14.85" personId="{00000000-0000-0000-0000-000000000000}" id="{A6A5DAFD-BCDF-4AA7-A229-FEAD0C222428}">
    <text>Selecionar sinal (+) no lado esquerdo para inclusão de linhas</text>
  </threadedComment>
  <threadedComment ref="C150" dT="2023-05-31T11:55:50.85" personId="{00000000-0000-0000-0000-000000000000}" id="{562EB10F-5107-4D83-92B3-6751DF8FEA3D}">
    <text>Selecionar sinal (+) no lado esquerdo para inclusão de linhas</text>
  </threadedComment>
  <threadedComment ref="C208" dT="2023-05-31T11:56:00.81" personId="{00000000-0000-0000-0000-000000000000}" id="{25F90E6B-9B91-445D-BE14-403EA647BBC3}">
    <text>Selecionar sinal (+) no lado esquerdo para inclusão de linhas</text>
  </threadedComment>
</ThreadedComments>
</file>

<file path=xl/threadedComments/threadedComment2.xml><?xml version="1.0" encoding="utf-8"?>
<ThreadedComments xmlns="http://schemas.microsoft.com/office/spreadsheetml/2018/threadedcomments" xmlns:x="http://schemas.openxmlformats.org/spreadsheetml/2006/main">
  <threadedComment ref="C24" dT="2023-05-08T11:28:14.85" personId="{00000000-0000-0000-0000-000000000000}" id="{B3E84993-C98A-4730-B190-484BDA75B4F3}">
    <text>Selecionar sinal (+) no lado esquerdo para inclusão de linhas</text>
  </threadedComment>
  <threadedComment ref="C65" dT="2023-05-11T10:12:06.87" personId="{00000000-0000-0000-0000-000000000000}" id="{5C84A925-E998-4258-8113-99FB66435368}">
    <text>Inserir fórmula do somatório, sempre que a informação seja organizada com subtotais nos campos editáveis assinalados a azul claro (ex: subtotal 1, subtotal 2,…)</text>
  </threadedComment>
  <threadedComment ref="C81" dT="2023-05-08T11:28:14.85" personId="{00000000-0000-0000-0000-000000000000}" id="{BFAD28EF-1175-4C55-AA8C-A5FE2B6248E3}">
    <text>Selecionar sinal (+) no lado esquerdo para inclusão de linhas</text>
  </threadedComment>
  <threadedComment ref="C122" dT="2023-05-11T10:12:23.46" personId="{00000000-0000-0000-0000-000000000000}" id="{2871AD38-4812-47DE-8B68-A0F82C5CE7D8}">
    <text>Inserir fórmula do somatório, sempre que a informação seja organizada com subtotais nos campos editáveis assinalados a azul claro (ex: subtotal 1, subtotal 2,…)</text>
  </threadedComment>
</ThreadedComments>
</file>

<file path=xl/threadedComments/threadedComment3.xml><?xml version="1.0" encoding="utf-8"?>
<ThreadedComments xmlns="http://schemas.microsoft.com/office/spreadsheetml/2018/threadedcomments" xmlns:x="http://schemas.openxmlformats.org/spreadsheetml/2006/main">
  <threadedComment ref="C24" dT="2023-05-08T11:28:14.85" personId="{00000000-0000-0000-0000-000000000000}" id="{3B3AF712-8566-4C58-84CD-EA40E5B49C37}">
    <text>Selecionar sinal (+) no lado esquerdo para inclusão de linhas</text>
  </threadedComment>
  <threadedComment ref="C65" dT="2023-05-11T09:56:06.23" personId="{00000000-0000-0000-0000-000000000000}" id="{BCCB62ED-E698-4CD0-A5A7-DD4A96088B6E}">
    <text>Inserir fórmula do somatório, sempre que a informação seja organizada com subtotais nos campos editáveis assinalados a azul claro (ex: subtotal 1, subtotal 2,…)</text>
  </threadedComment>
  <threadedComment ref="C81" dT="2023-05-08T11:28:14.85" personId="{00000000-0000-0000-0000-000000000000}" id="{B4CF76A3-CB75-4989-8632-27BD2C7CFFB1}">
    <text>Selecionar sinal (+) no lado esquerdo para inclusão de linhas</text>
  </threadedComment>
  <threadedComment ref="C122" dT="2023-05-11T09:54:52.11" personId="{00000000-0000-0000-0000-000000000000}" id="{42CA653E-8515-45A7-99B9-68CF1032DB6D}">
    <text>Inserir somatório sempre que a informação seja organizada com subtotais.</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ine.pt/xportal/xmain?xpid=INE&amp;xpgid=ine_indicadores&amp;contecto=pi&amp;indOcorrCod=0003863&amp;selTab=tab0" TargetMode="External"/><Relationship Id="rId1" Type="http://schemas.openxmlformats.org/officeDocument/2006/relationships/hyperlink" Target="https://www.ine.pt/xportal/xmain?xpid=INE&amp;xpgid=ipc"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microsoft.com/office/2017/10/relationships/threadedComment" Target="../threadedComments/threadedComment3.xml"/><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B7646-DA28-407B-9A74-D1BCEA30628B}">
  <sheetPr>
    <tabColor theme="4" tint="-0.249977111117893"/>
  </sheetPr>
  <dimension ref="B1:D52"/>
  <sheetViews>
    <sheetView showGridLines="0" showWhiteSpace="0" topLeftCell="A39" zoomScaleNormal="100" zoomScaleSheetLayoutView="100" workbookViewId="0">
      <selection activeCell="B47" sqref="B47:D47"/>
    </sheetView>
  </sheetViews>
  <sheetFormatPr defaultColWidth="8.77734375" defaultRowHeight="10.199999999999999" x14ac:dyDescent="0.3"/>
  <cols>
    <col min="1" max="3" width="3.21875" style="6" customWidth="1"/>
    <col min="4" max="4" width="83.21875" style="6" customWidth="1"/>
    <col min="5" max="5" width="5.5546875" style="6" customWidth="1"/>
    <col min="6" max="16384" width="8.77734375" style="6"/>
  </cols>
  <sheetData>
    <row r="1" spans="2:4" ht="50.1" customHeight="1" x14ac:dyDescent="0.3"/>
    <row r="4" spans="2:4" ht="15" customHeight="1" x14ac:dyDescent="0.3">
      <c r="B4" s="333" t="s">
        <v>5</v>
      </c>
      <c r="C4" s="333"/>
      <c r="D4" s="333"/>
    </row>
    <row r="5" spans="2:4" ht="20.25" customHeight="1" x14ac:dyDescent="0.3">
      <c r="B5" s="275"/>
      <c r="C5" s="275"/>
      <c r="D5" s="275"/>
    </row>
    <row r="6" spans="2:4" ht="33.75" customHeight="1" x14ac:dyDescent="0.3">
      <c r="B6" s="329" t="s">
        <v>227</v>
      </c>
      <c r="C6" s="329"/>
      <c r="D6" s="329"/>
    </row>
    <row r="7" spans="2:4" ht="24" customHeight="1" x14ac:dyDescent="0.3">
      <c r="B7" s="329"/>
      <c r="C7" s="329"/>
      <c r="D7" s="329"/>
    </row>
    <row r="8" spans="2:4" ht="16.5" customHeight="1" x14ac:dyDescent="0.3">
      <c r="B8" s="329"/>
      <c r="C8" s="329"/>
      <c r="D8" s="329"/>
    </row>
    <row r="10" spans="2:4" ht="15" customHeight="1" x14ac:dyDescent="0.2">
      <c r="B10" s="334" t="s">
        <v>184</v>
      </c>
      <c r="C10" s="334"/>
      <c r="D10" s="334"/>
    </row>
    <row r="11" spans="2:4" x14ac:dyDescent="0.2">
      <c r="D11" s="1"/>
    </row>
    <row r="12" spans="2:4" x14ac:dyDescent="0.2">
      <c r="C12" s="135" t="s">
        <v>104</v>
      </c>
      <c r="D12" s="275"/>
    </row>
    <row r="13" spans="2:4" x14ac:dyDescent="0.2">
      <c r="C13" s="134" t="s">
        <v>105</v>
      </c>
    </row>
    <row r="14" spans="2:4" x14ac:dyDescent="0.2">
      <c r="C14" s="134" t="s">
        <v>106</v>
      </c>
    </row>
    <row r="15" spans="2:4" x14ac:dyDescent="0.2">
      <c r="C15" s="134" t="s">
        <v>187</v>
      </c>
    </row>
    <row r="16" spans="2:4" x14ac:dyDescent="0.2">
      <c r="C16" s="134" t="s">
        <v>188</v>
      </c>
    </row>
    <row r="17" spans="2:4" x14ac:dyDescent="0.2">
      <c r="C17" s="134" t="s">
        <v>186</v>
      </c>
    </row>
    <row r="18" spans="2:4" x14ac:dyDescent="0.2">
      <c r="C18" s="134" t="s">
        <v>198</v>
      </c>
      <c r="D18" s="275"/>
    </row>
    <row r="19" spans="2:4" x14ac:dyDescent="0.2">
      <c r="C19" s="134" t="s">
        <v>189</v>
      </c>
      <c r="D19" s="275"/>
    </row>
    <row r="20" spans="2:4" x14ac:dyDescent="0.2">
      <c r="C20" s="135" t="s">
        <v>109</v>
      </c>
    </row>
    <row r="21" spans="2:4" x14ac:dyDescent="0.2">
      <c r="C21" s="134" t="s">
        <v>190</v>
      </c>
    </row>
    <row r="22" spans="2:4" x14ac:dyDescent="0.2">
      <c r="C22" s="134" t="s">
        <v>191</v>
      </c>
    </row>
    <row r="23" spans="2:4" x14ac:dyDescent="0.2">
      <c r="C23" s="135" t="s">
        <v>192</v>
      </c>
    </row>
    <row r="24" spans="2:4" x14ac:dyDescent="0.2">
      <c r="C24" s="135" t="s">
        <v>193</v>
      </c>
    </row>
    <row r="25" spans="2:4" x14ac:dyDescent="0.2">
      <c r="D25" s="134"/>
    </row>
    <row r="27" spans="2:4" ht="15" customHeight="1" x14ac:dyDescent="0.3">
      <c r="B27" s="335" t="s">
        <v>6</v>
      </c>
      <c r="C27" s="335"/>
      <c r="D27" s="335"/>
    </row>
    <row r="28" spans="2:4" x14ac:dyDescent="0.3">
      <c r="B28" s="275"/>
      <c r="C28" s="275"/>
      <c r="D28" s="275"/>
    </row>
    <row r="29" spans="2:4" ht="52.5" customHeight="1" x14ac:dyDescent="0.3">
      <c r="B29" s="331" t="s">
        <v>204</v>
      </c>
      <c r="C29" s="331"/>
      <c r="D29" s="331"/>
    </row>
    <row r="30" spans="2:4" x14ac:dyDescent="0.3">
      <c r="B30" s="274"/>
      <c r="C30" s="274"/>
      <c r="D30" s="274"/>
    </row>
    <row r="31" spans="2:4" ht="9" customHeight="1" x14ac:dyDescent="0.3">
      <c r="B31" s="276"/>
      <c r="C31" s="281"/>
      <c r="D31" s="275" t="s">
        <v>174</v>
      </c>
    </row>
    <row r="32" spans="2:4" ht="9" customHeight="1" x14ac:dyDescent="0.3">
      <c r="B32" s="319"/>
      <c r="C32" s="319"/>
      <c r="D32" s="275"/>
    </row>
    <row r="33" spans="2:4" ht="10.5" customHeight="1" x14ac:dyDescent="0.3">
      <c r="B33" s="283"/>
      <c r="C33" s="282"/>
      <c r="D33" s="275" t="s">
        <v>195</v>
      </c>
    </row>
    <row r="34" spans="2:4" x14ac:dyDescent="0.3">
      <c r="B34" s="275"/>
      <c r="C34" s="275"/>
      <c r="D34" s="275"/>
    </row>
    <row r="35" spans="2:4" ht="30.6" customHeight="1" x14ac:dyDescent="0.3">
      <c r="B35" s="332" t="s">
        <v>205</v>
      </c>
      <c r="C35" s="332"/>
      <c r="D35" s="332"/>
    </row>
    <row r="36" spans="2:4" x14ac:dyDescent="0.3">
      <c r="B36" s="275"/>
      <c r="C36" s="275"/>
      <c r="D36" s="274"/>
    </row>
    <row r="37" spans="2:4" ht="23.1" customHeight="1" x14ac:dyDescent="0.3">
      <c r="B37" s="329" t="s">
        <v>206</v>
      </c>
      <c r="C37" s="329"/>
      <c r="D37" s="329"/>
    </row>
    <row r="38" spans="2:4" x14ac:dyDescent="0.3">
      <c r="B38" s="275"/>
      <c r="C38" s="275"/>
      <c r="D38" s="274"/>
    </row>
    <row r="39" spans="2:4" ht="80.55" customHeight="1" x14ac:dyDescent="0.3">
      <c r="B39" s="329" t="s">
        <v>211</v>
      </c>
      <c r="C39" s="329"/>
      <c r="D39" s="329"/>
    </row>
    <row r="40" spans="2:4" ht="10.5" customHeight="1" x14ac:dyDescent="0.3">
      <c r="B40" s="275"/>
      <c r="C40" s="275"/>
      <c r="D40" s="274"/>
    </row>
    <row r="41" spans="2:4" ht="69.75" customHeight="1" x14ac:dyDescent="0.3">
      <c r="B41" s="330" t="s">
        <v>209</v>
      </c>
      <c r="C41" s="330"/>
      <c r="D41" s="330"/>
    </row>
    <row r="42" spans="2:4" x14ac:dyDescent="0.3">
      <c r="B42" s="298"/>
      <c r="C42" s="298"/>
      <c r="D42" s="298"/>
    </row>
    <row r="43" spans="2:4" ht="18" customHeight="1" x14ac:dyDescent="0.3">
      <c r="B43" s="329" t="s">
        <v>210</v>
      </c>
      <c r="C43" s="329"/>
      <c r="D43" s="329"/>
    </row>
    <row r="44" spans="2:4" x14ac:dyDescent="0.3">
      <c r="B44" s="275"/>
      <c r="C44" s="275"/>
      <c r="D44" s="274"/>
    </row>
    <row r="45" spans="2:4" ht="61.5" customHeight="1" x14ac:dyDescent="0.3">
      <c r="B45" s="331" t="s">
        <v>228</v>
      </c>
      <c r="C45" s="331"/>
      <c r="D45" s="331"/>
    </row>
    <row r="46" spans="2:4" x14ac:dyDescent="0.3">
      <c r="B46" s="274"/>
      <c r="C46" s="274"/>
      <c r="D46" s="274"/>
    </row>
    <row r="47" spans="2:4" ht="21.75" customHeight="1" x14ac:dyDescent="0.3">
      <c r="B47" s="329" t="s">
        <v>185</v>
      </c>
      <c r="C47" s="329"/>
      <c r="D47" s="329"/>
    </row>
    <row r="52" spans="4:4" x14ac:dyDescent="0.2">
      <c r="D52" s="1"/>
    </row>
  </sheetData>
  <mergeCells count="12">
    <mergeCell ref="B35:D35"/>
    <mergeCell ref="B4:D4"/>
    <mergeCell ref="B6:D8"/>
    <mergeCell ref="B10:D10"/>
    <mergeCell ref="B27:D27"/>
    <mergeCell ref="B29:D29"/>
    <mergeCell ref="B37:D37"/>
    <mergeCell ref="B39:D39"/>
    <mergeCell ref="B41:D41"/>
    <mergeCell ref="B45:D45"/>
    <mergeCell ref="B47:D47"/>
    <mergeCell ref="B43:D43"/>
  </mergeCells>
  <printOptions horizontalCentered="1"/>
  <pageMargins left="0.23622047244094491" right="0.23622047244094491" top="0.74803149606299213" bottom="0.74803149606299213" header="0.31496062992125984" footer="0.31496062992125984"/>
  <pageSetup paperSize="9" scale="81" orientation="portrait" r:id="rId1"/>
  <headerFooter>
    <oddHeader>&amp;L&amp;G</oddHeader>
    <oddFooter>&amp;CPágina &amp;P/&amp;N</oddFooter>
  </headerFooter>
  <drawing r:id="rId2"/>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88CFA-C219-40F9-BDE3-BAEB4AE21D46}">
  <sheetPr>
    <tabColor theme="4" tint="-0.249977111117893"/>
  </sheetPr>
  <dimension ref="A1:AZ62"/>
  <sheetViews>
    <sheetView showGridLines="0" topLeftCell="A12" zoomScaleNormal="100" zoomScalePageLayoutView="112" workbookViewId="0">
      <selection activeCell="C44" sqref="C44"/>
    </sheetView>
  </sheetViews>
  <sheetFormatPr defaultColWidth="8.5546875" defaultRowHeight="10.199999999999999" x14ac:dyDescent="0.3"/>
  <cols>
    <col min="1" max="1" width="8.5546875" style="6" customWidth="1"/>
    <col min="2" max="2" width="2.5546875" style="6" customWidth="1"/>
    <col min="3" max="3" width="70.77734375" style="6" customWidth="1"/>
    <col min="4" max="4" width="9.77734375" style="6" customWidth="1"/>
    <col min="5" max="5" width="2.5546875" style="6" customWidth="1"/>
    <col min="6" max="10" width="10.5546875" style="6" customWidth="1"/>
    <col min="11" max="40" width="10.5546875" style="5" customWidth="1"/>
    <col min="41" max="50" width="10.5546875" style="6" customWidth="1"/>
    <col min="51" max="51" width="10.5546875" style="5" customWidth="1"/>
    <col min="52" max="52" width="10.5546875" style="6" customWidth="1"/>
    <col min="53" max="16384" width="8.5546875" style="6"/>
  </cols>
  <sheetData>
    <row r="1" spans="1:51" ht="50.1" customHeight="1" x14ac:dyDescent="0.3"/>
    <row r="3" spans="1:51" s="8" customFormat="1" x14ac:dyDescent="0.3">
      <c r="A3" s="4" t="s">
        <v>1</v>
      </c>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6"/>
    </row>
    <row r="4" spans="1:51" s="8" customFormat="1" x14ac:dyDescent="0.3">
      <c r="A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6"/>
    </row>
    <row r="6" spans="1:51" s="7" customFormat="1" x14ac:dyDescent="0.3">
      <c r="C6" s="4"/>
      <c r="D6" s="4"/>
      <c r="E6" s="4"/>
      <c r="F6" s="4"/>
      <c r="G6" s="4"/>
      <c r="H6" s="4"/>
      <c r="I6" s="4"/>
      <c r="J6" s="77"/>
      <c r="K6" s="65"/>
      <c r="L6" s="77"/>
      <c r="M6" s="4"/>
      <c r="N6" s="4"/>
      <c r="O6" s="4"/>
      <c r="P6" s="4"/>
      <c r="Q6" s="4"/>
      <c r="R6" s="4"/>
      <c r="S6" s="4"/>
      <c r="T6" s="4"/>
      <c r="U6" s="4"/>
      <c r="V6" s="4"/>
      <c r="W6" s="4"/>
      <c r="X6" s="4"/>
      <c r="Y6" s="4"/>
      <c r="Z6" s="4"/>
      <c r="AA6" s="4"/>
      <c r="AB6" s="4"/>
      <c r="AC6" s="4"/>
      <c r="AD6" s="4"/>
      <c r="AE6" s="4"/>
      <c r="AF6" s="4"/>
      <c r="AG6" s="4"/>
      <c r="AH6" s="4"/>
      <c r="AI6" s="4"/>
      <c r="AJ6" s="4"/>
      <c r="AK6" s="4"/>
      <c r="AL6" s="4"/>
      <c r="AM6" s="4"/>
      <c r="AN6" s="4"/>
      <c r="AO6" s="6"/>
      <c r="AP6" s="4"/>
      <c r="AQ6" s="4"/>
      <c r="AR6" s="4"/>
      <c r="AS6" s="4"/>
      <c r="AT6" s="4"/>
      <c r="AU6" s="4"/>
      <c r="AV6" s="4"/>
      <c r="AW6" s="4"/>
      <c r="AX6" s="4"/>
      <c r="AY6" s="4"/>
    </row>
    <row r="7" spans="1:51" s="4" customFormat="1" ht="30" customHeight="1" x14ac:dyDescent="0.3">
      <c r="C7" s="338" t="s">
        <v>224</v>
      </c>
      <c r="D7" s="338"/>
      <c r="E7" s="69"/>
      <c r="F7" s="327">
        <f>'I.2 Base'!E19</f>
        <v>0</v>
      </c>
      <c r="G7" s="327">
        <f>'I.2 Base'!F19</f>
        <v>0</v>
      </c>
      <c r="H7" s="327">
        <f>'I.2 Base'!G19</f>
        <v>0</v>
      </c>
      <c r="I7" s="327">
        <f>'I.2 Base'!H19</f>
        <v>0</v>
      </c>
      <c r="J7" s="327">
        <f>'I.2 Base'!I19</f>
        <v>0</v>
      </c>
      <c r="K7" s="328">
        <f>'I.2 Base'!$J$19</f>
        <v>1</v>
      </c>
      <c r="L7" s="327">
        <f>'I.2 Base'!K19</f>
        <v>2</v>
      </c>
      <c r="M7" s="327">
        <f>'I.2 Base'!L19</f>
        <v>3</v>
      </c>
      <c r="N7" s="327">
        <f>'I.2 Base'!M19</f>
        <v>4</v>
      </c>
      <c r="O7" s="327">
        <f>'I.2 Base'!N19</f>
        <v>5</v>
      </c>
      <c r="P7" s="327">
        <f>'I.2 Base'!O19</f>
        <v>6</v>
      </c>
      <c r="Q7" s="327">
        <f>'I.2 Base'!P19</f>
        <v>7</v>
      </c>
      <c r="R7" s="327">
        <f>'I.2 Base'!Q19</f>
        <v>8</v>
      </c>
      <c r="S7" s="327">
        <f>'I.2 Base'!R19</f>
        <v>9</v>
      </c>
      <c r="T7" s="327">
        <f>'I.2 Base'!S19</f>
        <v>10</v>
      </c>
      <c r="U7" s="327">
        <f>'I.2 Base'!T19</f>
        <v>11</v>
      </c>
      <c r="V7" s="327">
        <f>'I.2 Base'!U19</f>
        <v>12</v>
      </c>
      <c r="W7" s="327">
        <f>'I.2 Base'!V19</f>
        <v>13</v>
      </c>
      <c r="X7" s="327">
        <f>'I.2 Base'!W19</f>
        <v>14</v>
      </c>
      <c r="Y7" s="327">
        <f>'I.2 Base'!X19</f>
        <v>15</v>
      </c>
      <c r="Z7" s="327">
        <f>'I.2 Base'!Y19</f>
        <v>16</v>
      </c>
      <c r="AA7" s="327">
        <f>'I.2 Base'!Z19</f>
        <v>17</v>
      </c>
      <c r="AB7" s="327">
        <f>'I.2 Base'!AA19</f>
        <v>18</v>
      </c>
      <c r="AC7" s="327">
        <f>'I.2 Base'!AB19</f>
        <v>19</v>
      </c>
      <c r="AD7" s="327">
        <f>'I.2 Base'!AC19</f>
        <v>20</v>
      </c>
      <c r="AE7" s="327">
        <f>'I.2 Base'!AD19</f>
        <v>21</v>
      </c>
      <c r="AF7" s="327">
        <f>'I.2 Base'!AE19</f>
        <v>22</v>
      </c>
      <c r="AG7" s="327">
        <f>'I.2 Base'!AF19</f>
        <v>23</v>
      </c>
      <c r="AH7" s="327">
        <f>'I.2 Base'!AG19</f>
        <v>24</v>
      </c>
      <c r="AI7" s="327">
        <f>'I.2 Base'!AH19</f>
        <v>25</v>
      </c>
      <c r="AJ7" s="327">
        <f>'I.2 Base'!AI19</f>
        <v>26</v>
      </c>
      <c r="AK7" s="327">
        <f>'I.2 Base'!AJ19</f>
        <v>27</v>
      </c>
      <c r="AL7" s="327">
        <f>'I.2 Base'!AK19</f>
        <v>28</v>
      </c>
      <c r="AM7" s="327">
        <f>'I.2 Base'!AL19</f>
        <v>29</v>
      </c>
      <c r="AN7" s="327">
        <f>'I.2 Base'!AM19</f>
        <v>30</v>
      </c>
      <c r="AO7" s="6"/>
    </row>
    <row r="8" spans="1:51" s="17" customFormat="1" x14ac:dyDescent="0.3">
      <c r="A8" s="4"/>
      <c r="C8" s="18"/>
      <c r="D8" s="18"/>
      <c r="E8" s="18"/>
      <c r="F8" s="34"/>
      <c r="G8" s="34"/>
      <c r="H8" s="34"/>
      <c r="I8" s="34"/>
      <c r="J8" s="34"/>
      <c r="K8" s="34"/>
      <c r="L8" s="34"/>
      <c r="M8" s="34"/>
      <c r="N8" s="34"/>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6"/>
    </row>
    <row r="9" spans="1:51" s="4" customFormat="1" x14ac:dyDescent="0.3">
      <c r="A9" s="55"/>
      <c r="C9" s="356" t="s">
        <v>50</v>
      </c>
      <c r="D9" s="356"/>
      <c r="E9" s="356"/>
      <c r="F9" s="35" t="s">
        <v>61</v>
      </c>
      <c r="G9" s="35" t="s">
        <v>60</v>
      </c>
      <c r="H9" s="35" t="s">
        <v>59</v>
      </c>
      <c r="I9" s="35" t="s">
        <v>58</v>
      </c>
      <c r="J9" s="35" t="s">
        <v>57</v>
      </c>
      <c r="K9" s="109" t="s">
        <v>56</v>
      </c>
      <c r="L9" s="35" t="s">
        <v>62</v>
      </c>
      <c r="M9" s="35" t="s">
        <v>63</v>
      </c>
      <c r="N9" s="35" t="s">
        <v>64</v>
      </c>
      <c r="O9" s="35" t="s">
        <v>65</v>
      </c>
      <c r="P9" s="35" t="s">
        <v>66</v>
      </c>
      <c r="Q9" s="35" t="s">
        <v>67</v>
      </c>
      <c r="R9" s="35" t="s">
        <v>68</v>
      </c>
      <c r="S9" s="35" t="s">
        <v>69</v>
      </c>
      <c r="T9" s="35" t="s">
        <v>70</v>
      </c>
      <c r="U9" s="35" t="s">
        <v>71</v>
      </c>
      <c r="V9" s="35" t="s">
        <v>72</v>
      </c>
      <c r="W9" s="35" t="s">
        <v>73</v>
      </c>
      <c r="X9" s="35" t="s">
        <v>74</v>
      </c>
      <c r="Y9" s="35" t="s">
        <v>75</v>
      </c>
      <c r="Z9" s="35" t="s">
        <v>76</v>
      </c>
      <c r="AA9" s="35" t="s">
        <v>77</v>
      </c>
      <c r="AB9" s="35" t="s">
        <v>78</v>
      </c>
      <c r="AC9" s="35" t="s">
        <v>79</v>
      </c>
      <c r="AD9" s="35" t="s">
        <v>80</v>
      </c>
      <c r="AE9" s="35" t="s">
        <v>81</v>
      </c>
      <c r="AF9" s="35" t="s">
        <v>82</v>
      </c>
      <c r="AG9" s="35" t="s">
        <v>83</v>
      </c>
      <c r="AH9" s="35" t="s">
        <v>84</v>
      </c>
      <c r="AI9" s="35" t="s">
        <v>85</v>
      </c>
      <c r="AJ9" s="35" t="s">
        <v>86</v>
      </c>
      <c r="AK9" s="35" t="s">
        <v>87</v>
      </c>
      <c r="AL9" s="35" t="s">
        <v>88</v>
      </c>
      <c r="AM9" s="35" t="s">
        <v>89</v>
      </c>
      <c r="AN9" s="35" t="s">
        <v>90</v>
      </c>
      <c r="AO9" s="6"/>
      <c r="AY9" s="3"/>
    </row>
    <row r="10" spans="1:51" s="11" customFormat="1" ht="14.55" customHeight="1" x14ac:dyDescent="0.3">
      <c r="A10" s="4"/>
      <c r="B10" s="4"/>
      <c r="C10" s="356"/>
      <c r="D10" s="356"/>
      <c r="E10" s="356"/>
      <c r="F10" s="184">
        <v>-5</v>
      </c>
      <c r="G10" s="184">
        <v>-4</v>
      </c>
      <c r="H10" s="184">
        <v>-3</v>
      </c>
      <c r="I10" s="184">
        <v>-2</v>
      </c>
      <c r="J10" s="184">
        <v>-1</v>
      </c>
      <c r="K10" s="185">
        <v>0</v>
      </c>
      <c r="L10" s="184">
        <v>1</v>
      </c>
      <c r="M10" s="184">
        <v>2</v>
      </c>
      <c r="N10" s="184">
        <v>3</v>
      </c>
      <c r="O10" s="184">
        <v>4</v>
      </c>
      <c r="P10" s="184">
        <v>5</v>
      </c>
      <c r="Q10" s="184">
        <v>6</v>
      </c>
      <c r="R10" s="184">
        <v>7</v>
      </c>
      <c r="S10" s="184">
        <v>8</v>
      </c>
      <c r="T10" s="184">
        <v>9</v>
      </c>
      <c r="U10" s="184">
        <v>10</v>
      </c>
      <c r="V10" s="184">
        <v>11</v>
      </c>
      <c r="W10" s="184">
        <v>12</v>
      </c>
      <c r="X10" s="184">
        <v>13</v>
      </c>
      <c r="Y10" s="184">
        <v>14</v>
      </c>
      <c r="Z10" s="184">
        <v>15</v>
      </c>
      <c r="AA10" s="184">
        <v>16</v>
      </c>
      <c r="AB10" s="184">
        <v>17</v>
      </c>
      <c r="AC10" s="184">
        <v>18</v>
      </c>
      <c r="AD10" s="184">
        <v>19</v>
      </c>
      <c r="AE10" s="184">
        <v>20</v>
      </c>
      <c r="AF10" s="184">
        <v>21</v>
      </c>
      <c r="AG10" s="184">
        <v>22</v>
      </c>
      <c r="AH10" s="184">
        <v>23</v>
      </c>
      <c r="AI10" s="184">
        <v>24</v>
      </c>
      <c r="AJ10" s="184">
        <v>25</v>
      </c>
      <c r="AK10" s="184">
        <v>26</v>
      </c>
      <c r="AL10" s="184">
        <v>27</v>
      </c>
      <c r="AM10" s="184">
        <v>28</v>
      </c>
      <c r="AN10" s="184">
        <v>29</v>
      </c>
      <c r="AO10" s="6"/>
      <c r="AY10" s="12"/>
    </row>
    <row r="11" spans="1:51" s="4" customFormat="1" x14ac:dyDescent="0.3">
      <c r="C11" s="13"/>
      <c r="D11" s="13"/>
      <c r="E11" s="13"/>
      <c r="F11" s="14"/>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6"/>
      <c r="AY11" s="3"/>
    </row>
    <row r="12" spans="1:51" s="4" customFormat="1" x14ac:dyDescent="0.3">
      <c r="C12" s="13"/>
      <c r="D12" s="13"/>
      <c r="E12" s="13"/>
      <c r="F12" s="14"/>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6"/>
      <c r="AY12" s="3"/>
    </row>
    <row r="13" spans="1:51" s="4" customFormat="1" x14ac:dyDescent="0.3">
      <c r="C13" s="13"/>
      <c r="D13" s="13"/>
      <c r="E13" s="13"/>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6"/>
      <c r="AY13" s="3"/>
    </row>
    <row r="14" spans="1:51" s="7" customFormat="1" x14ac:dyDescent="0.3">
      <c r="A14" s="4"/>
      <c r="F14" s="30" t="s">
        <v>120</v>
      </c>
      <c r="G14" s="31"/>
      <c r="H14" s="31"/>
      <c r="I14" s="31"/>
      <c r="J14" s="31"/>
      <c r="K14" s="109" t="s">
        <v>49</v>
      </c>
      <c r="L14" s="31"/>
      <c r="M14" s="31"/>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150" t="s">
        <v>122</v>
      </c>
      <c r="AO14" s="6"/>
      <c r="AY14" s="10"/>
    </row>
    <row r="15" spans="1:51" s="7" customFormat="1" x14ac:dyDescent="0.3">
      <c r="A15" s="343" t="s">
        <v>44</v>
      </c>
      <c r="C15" s="102" t="s">
        <v>44</v>
      </c>
      <c r="D15" s="177" t="s">
        <v>10</v>
      </c>
      <c r="E15" s="126"/>
      <c r="F15" s="35">
        <f t="shared" ref="F15:H15" si="0">G15-1</f>
        <v>-5</v>
      </c>
      <c r="G15" s="35">
        <f t="shared" si="0"/>
        <v>-4</v>
      </c>
      <c r="H15" s="35">
        <f t="shared" si="0"/>
        <v>-3</v>
      </c>
      <c r="I15" s="35">
        <f>J15-1</f>
        <v>-2</v>
      </c>
      <c r="J15" s="35">
        <f>K15-1</f>
        <v>-1</v>
      </c>
      <c r="K15" s="109">
        <f>'I.2 Base'!$D$7</f>
        <v>0</v>
      </c>
      <c r="L15" s="35">
        <f>K15+1</f>
        <v>1</v>
      </c>
      <c r="M15" s="35">
        <f t="shared" ref="M15:AN15" si="1">L15+1</f>
        <v>2</v>
      </c>
      <c r="N15" s="35">
        <f t="shared" si="1"/>
        <v>3</v>
      </c>
      <c r="O15" s="35">
        <f t="shared" si="1"/>
        <v>4</v>
      </c>
      <c r="P15" s="35">
        <f t="shared" si="1"/>
        <v>5</v>
      </c>
      <c r="Q15" s="35">
        <f t="shared" si="1"/>
        <v>6</v>
      </c>
      <c r="R15" s="35">
        <f t="shared" si="1"/>
        <v>7</v>
      </c>
      <c r="S15" s="35">
        <f t="shared" si="1"/>
        <v>8</v>
      </c>
      <c r="T15" s="35">
        <f t="shared" si="1"/>
        <v>9</v>
      </c>
      <c r="U15" s="35">
        <f t="shared" si="1"/>
        <v>10</v>
      </c>
      <c r="V15" s="35">
        <f t="shared" si="1"/>
        <v>11</v>
      </c>
      <c r="W15" s="35">
        <f t="shared" si="1"/>
        <v>12</v>
      </c>
      <c r="X15" s="35">
        <f t="shared" si="1"/>
        <v>13</v>
      </c>
      <c r="Y15" s="35">
        <f t="shared" si="1"/>
        <v>14</v>
      </c>
      <c r="Z15" s="35">
        <f t="shared" si="1"/>
        <v>15</v>
      </c>
      <c r="AA15" s="35">
        <f t="shared" si="1"/>
        <v>16</v>
      </c>
      <c r="AB15" s="35">
        <f t="shared" si="1"/>
        <v>17</v>
      </c>
      <c r="AC15" s="35">
        <f t="shared" si="1"/>
        <v>18</v>
      </c>
      <c r="AD15" s="35">
        <f t="shared" si="1"/>
        <v>19</v>
      </c>
      <c r="AE15" s="35">
        <f t="shared" si="1"/>
        <v>20</v>
      </c>
      <c r="AF15" s="35">
        <f t="shared" si="1"/>
        <v>21</v>
      </c>
      <c r="AG15" s="35">
        <f t="shared" si="1"/>
        <v>22</v>
      </c>
      <c r="AH15" s="35">
        <f t="shared" si="1"/>
        <v>23</v>
      </c>
      <c r="AI15" s="35">
        <f t="shared" si="1"/>
        <v>24</v>
      </c>
      <c r="AJ15" s="35">
        <f t="shared" si="1"/>
        <v>25</v>
      </c>
      <c r="AK15" s="35">
        <f t="shared" si="1"/>
        <v>26</v>
      </c>
      <c r="AL15" s="35">
        <f t="shared" si="1"/>
        <v>27</v>
      </c>
      <c r="AM15" s="35">
        <f t="shared" si="1"/>
        <v>28</v>
      </c>
      <c r="AN15" s="35">
        <f t="shared" si="1"/>
        <v>29</v>
      </c>
      <c r="AO15" s="6"/>
      <c r="AY15" s="10"/>
    </row>
    <row r="16" spans="1:51" s="7" customFormat="1" x14ac:dyDescent="0.3">
      <c r="A16" s="343"/>
      <c r="C16" s="37"/>
      <c r="D16" s="37"/>
      <c r="E16" s="37"/>
      <c r="F16" s="13"/>
      <c r="G16" s="13"/>
      <c r="H16" s="13"/>
      <c r="I16" s="13"/>
      <c r="J16" s="13"/>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6"/>
      <c r="AY16" s="10"/>
    </row>
    <row r="17" spans="1:52" s="13" customFormat="1" x14ac:dyDescent="0.3">
      <c r="A17" s="343"/>
      <c r="C17" s="102" t="s">
        <v>135</v>
      </c>
      <c r="D17" s="129">
        <f>SUM(F17:AN17)</f>
        <v>0</v>
      </c>
      <c r="E17" s="71"/>
      <c r="F17" s="79" t="str">
        <f>'I.3 Invest+Substituição'!E130</f>
        <v/>
      </c>
      <c r="G17" s="79" t="str">
        <f>'I.3 Invest+Substituição'!F130</f>
        <v/>
      </c>
      <c r="H17" s="79" t="str">
        <f>'I.3 Invest+Substituição'!G130</f>
        <v/>
      </c>
      <c r="I17" s="79" t="str">
        <f>'I.3 Invest+Substituição'!H130</f>
        <v/>
      </c>
      <c r="J17" s="79" t="str">
        <f>'I.3 Invest+Substituição'!I130</f>
        <v/>
      </c>
      <c r="K17" s="166">
        <f>'I.3 Invest+Substituição'!J130</f>
        <v>0</v>
      </c>
      <c r="L17" s="79" t="str">
        <f>'I.3 Invest+Substituição'!K130</f>
        <v/>
      </c>
      <c r="M17" s="79" t="str">
        <f>'I.3 Invest+Substituição'!L130</f>
        <v/>
      </c>
      <c r="N17" s="79" t="str">
        <f>'I.3 Invest+Substituição'!M130</f>
        <v/>
      </c>
      <c r="O17" s="79" t="str">
        <f>'I.3 Invest+Substituição'!N130</f>
        <v/>
      </c>
      <c r="P17" s="79" t="str">
        <f>'I.3 Invest+Substituição'!O130</f>
        <v/>
      </c>
      <c r="Q17" s="79" t="str">
        <f>'I.3 Invest+Substituição'!P130</f>
        <v/>
      </c>
      <c r="R17" s="79" t="str">
        <f>'I.3 Invest+Substituição'!Q130</f>
        <v/>
      </c>
      <c r="S17" s="79" t="str">
        <f>'I.3 Invest+Substituição'!R130</f>
        <v/>
      </c>
      <c r="T17" s="79" t="str">
        <f>'I.3 Invest+Substituição'!S130</f>
        <v/>
      </c>
      <c r="U17" s="79" t="str">
        <f>'I.3 Invest+Substituição'!T130</f>
        <v/>
      </c>
      <c r="V17" s="79" t="str">
        <f>'I.3 Invest+Substituição'!U130</f>
        <v/>
      </c>
      <c r="W17" s="79" t="str">
        <f>'I.3 Invest+Substituição'!V130</f>
        <v/>
      </c>
      <c r="X17" s="79" t="str">
        <f>'I.3 Invest+Substituição'!W130</f>
        <v/>
      </c>
      <c r="Y17" s="79" t="str">
        <f>'I.3 Invest+Substituição'!X130</f>
        <v/>
      </c>
      <c r="Z17" s="79" t="str">
        <f>'I.3 Invest+Substituição'!Y130</f>
        <v/>
      </c>
      <c r="AA17" s="79" t="str">
        <f>'I.3 Invest+Substituição'!Z130</f>
        <v/>
      </c>
      <c r="AB17" s="79" t="str">
        <f>'I.3 Invest+Substituição'!AA130</f>
        <v/>
      </c>
      <c r="AC17" s="79" t="str">
        <f>'I.3 Invest+Substituição'!AB130</f>
        <v/>
      </c>
      <c r="AD17" s="79" t="str">
        <f>'I.3 Invest+Substituição'!AC130</f>
        <v/>
      </c>
      <c r="AE17" s="79" t="str">
        <f>'I.3 Invest+Substituição'!AD130</f>
        <v/>
      </c>
      <c r="AF17" s="79" t="str">
        <f>'I.3 Invest+Substituição'!AE130</f>
        <v/>
      </c>
      <c r="AG17" s="79" t="str">
        <f>'I.3 Invest+Substituição'!AF130</f>
        <v/>
      </c>
      <c r="AH17" s="79" t="str">
        <f>'I.3 Invest+Substituição'!AG130</f>
        <v/>
      </c>
      <c r="AI17" s="79" t="str">
        <f>'I.3 Invest+Substituição'!AH130</f>
        <v/>
      </c>
      <c r="AJ17" s="79" t="str">
        <f>'I.3 Invest+Substituição'!AI130</f>
        <v/>
      </c>
      <c r="AK17" s="79" t="str">
        <f>'I.3 Invest+Substituição'!AJ130</f>
        <v/>
      </c>
      <c r="AL17" s="79" t="str">
        <f>'I.3 Invest+Substituição'!AK130</f>
        <v/>
      </c>
      <c r="AM17" s="79" t="str">
        <f>'I.3 Invest+Substituição'!AL130</f>
        <v/>
      </c>
      <c r="AN17" s="79" t="str">
        <f>'I.3 Invest+Substituição'!AM130</f>
        <v/>
      </c>
      <c r="AO17" s="6"/>
      <c r="AY17" s="14"/>
    </row>
    <row r="18" spans="1:52" s="13" customFormat="1" x14ac:dyDescent="0.3">
      <c r="A18" s="343"/>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6"/>
      <c r="AY18" s="14"/>
    </row>
    <row r="19" spans="1:52" s="13" customFormat="1" x14ac:dyDescent="0.3">
      <c r="A19" s="343"/>
      <c r="C19" s="102" t="s">
        <v>152</v>
      </c>
      <c r="D19" s="129">
        <f>SUM(F19:AN19)</f>
        <v>0</v>
      </c>
      <c r="E19" s="128"/>
      <c r="F19" s="325"/>
      <c r="G19" s="325"/>
      <c r="H19" s="325"/>
      <c r="I19" s="325"/>
      <c r="J19" s="325"/>
      <c r="K19" s="321"/>
      <c r="L19" s="325">
        <f>IF(L15='I.2 Base'!$D$11,'II.1 ValorResidual'!$D$8,0)</f>
        <v>0</v>
      </c>
      <c r="M19" s="325">
        <f>IF(M15='I.2 Base'!$D$11,'II.1 ValorResidual'!$D$8,0)</f>
        <v>0</v>
      </c>
      <c r="N19" s="325">
        <f>IF(N15='I.2 Base'!$D$11,'II.1 ValorResidual'!$D$8,0)</f>
        <v>0</v>
      </c>
      <c r="O19" s="325">
        <f>IF(O15='I.2 Base'!$D$11,'II.1 ValorResidual'!$D$8,0)</f>
        <v>0</v>
      </c>
      <c r="P19" s="325">
        <f>IF(P15='I.2 Base'!$D$11,'II.1 ValorResidual'!$D$8,0)</f>
        <v>0</v>
      </c>
      <c r="Q19" s="325">
        <f>IF(Q15='I.2 Base'!$D$11,'II.1 ValorResidual'!$D$8,0)</f>
        <v>0</v>
      </c>
      <c r="R19" s="325">
        <f>IF(R15='I.2 Base'!$D$11,'II.1 ValorResidual'!$D$8,0)</f>
        <v>0</v>
      </c>
      <c r="S19" s="325">
        <f>IF(S15='I.2 Base'!$D$11,'II.1 ValorResidual'!$D$8,0)</f>
        <v>0</v>
      </c>
      <c r="T19" s="325">
        <f>IF(T15='I.2 Base'!$D$11,'II.1 ValorResidual'!$D$8,0)</f>
        <v>0</v>
      </c>
      <c r="U19" s="325">
        <f>IF(U15='I.2 Base'!$D$11,'II.1 ValorResidual'!$D$8,0)</f>
        <v>0</v>
      </c>
      <c r="V19" s="325">
        <f>IF(V15='I.2 Base'!$D$11,'II.1 ValorResidual'!$D$8,0)</f>
        <v>0</v>
      </c>
      <c r="W19" s="325">
        <f>IF(W15='I.2 Base'!$D$11,'II.1 ValorResidual'!$D$8,0)</f>
        <v>0</v>
      </c>
      <c r="X19" s="325">
        <f>IF(X15='I.2 Base'!$D$11,'II.1 ValorResidual'!$D$8,0)</f>
        <v>0</v>
      </c>
      <c r="Y19" s="325">
        <f>IF(Y15='I.2 Base'!$D$11,'II.1 ValorResidual'!$D$8,0)</f>
        <v>0</v>
      </c>
      <c r="Z19" s="325">
        <f>IF(Z15='I.2 Base'!$D$11,'II.1 ValorResidual'!$D$8,0)</f>
        <v>0</v>
      </c>
      <c r="AA19" s="325">
        <f>IF(AA15='I.2 Base'!$D$11,'II.1 ValorResidual'!$D$8,0)</f>
        <v>0</v>
      </c>
      <c r="AB19" s="325">
        <f>IF(AB15='I.2 Base'!$D$11,'II.1 ValorResidual'!$D$8,0)</f>
        <v>0</v>
      </c>
      <c r="AC19" s="325">
        <f>IF(AC15='I.2 Base'!$D$11,'II.1 ValorResidual'!$D$8,0)</f>
        <v>0</v>
      </c>
      <c r="AD19" s="325">
        <f>IF(AD15='I.2 Base'!$D$11,'II.1 ValorResidual'!$D$8,0)</f>
        <v>0</v>
      </c>
      <c r="AE19" s="325">
        <f>IF(AE15='I.2 Base'!$D$11,'II.1 ValorResidual'!$D$8,0)</f>
        <v>0</v>
      </c>
      <c r="AF19" s="325">
        <f>IF(AF15='I.2 Base'!$D$11,'II.1 ValorResidual'!$D$8,0)</f>
        <v>0</v>
      </c>
      <c r="AG19" s="325">
        <f>IF(AG15='I.2 Base'!$D$11,'II.1 ValorResidual'!$D$8,0)</f>
        <v>0</v>
      </c>
      <c r="AH19" s="325">
        <f>IF(AH15='I.2 Base'!$D$11,'II.1 ValorResidual'!$D$8,0)</f>
        <v>0</v>
      </c>
      <c r="AI19" s="325">
        <f>IF(AI15='I.2 Base'!$D$11,'II.1 ValorResidual'!$D$8,0)</f>
        <v>0</v>
      </c>
      <c r="AJ19" s="325">
        <f>IF(AJ15='I.2 Base'!$D$11,'II.1 ValorResidual'!$D$8,0)</f>
        <v>0</v>
      </c>
      <c r="AK19" s="325">
        <f>IF(AK15='I.2 Base'!$D$11,'II.1 ValorResidual'!$D$8,0)</f>
        <v>0</v>
      </c>
      <c r="AL19" s="325">
        <f>IF(AL15='I.2 Base'!$D$11,'II.1 ValorResidual'!$D$8,0)</f>
        <v>0</v>
      </c>
      <c r="AM19" s="325">
        <f>IF(AM15='I.2 Base'!$D$11,'II.1 ValorResidual'!$D$8,0)</f>
        <v>0</v>
      </c>
      <c r="AN19" s="325">
        <f>IF(AN15='I.2 Base'!$D$11,'II.1 ValorResidual'!$D$8,0)</f>
        <v>0</v>
      </c>
      <c r="AY19" s="14"/>
    </row>
    <row r="20" spans="1:52" s="13" customFormat="1" x14ac:dyDescent="0.3">
      <c r="A20" s="343"/>
      <c r="C20" s="133"/>
      <c r="D20" s="133"/>
      <c r="E20" s="71"/>
      <c r="F20" s="272"/>
      <c r="G20" s="272"/>
      <c r="H20" s="272"/>
      <c r="I20" s="272"/>
      <c r="J20" s="272"/>
      <c r="K20" s="272"/>
      <c r="L20" s="272"/>
      <c r="M20" s="272"/>
      <c r="N20" s="272"/>
      <c r="O20" s="272"/>
      <c r="P20" s="272"/>
      <c r="Q20" s="272"/>
      <c r="R20" s="272"/>
      <c r="S20" s="272"/>
      <c r="T20" s="272"/>
      <c r="U20" s="272"/>
      <c r="V20" s="272"/>
      <c r="W20" s="272"/>
      <c r="X20" s="272"/>
      <c r="Y20" s="272"/>
      <c r="Z20" s="272"/>
      <c r="AA20" s="272"/>
      <c r="AB20" s="272"/>
      <c r="AC20" s="272"/>
      <c r="AD20" s="272"/>
      <c r="AE20" s="272"/>
      <c r="AF20" s="272"/>
      <c r="AG20" s="272"/>
      <c r="AH20" s="272"/>
      <c r="AI20" s="272"/>
      <c r="AJ20" s="272"/>
      <c r="AK20" s="272"/>
      <c r="AL20" s="272"/>
      <c r="AM20" s="272"/>
      <c r="AN20" s="272"/>
      <c r="AO20" s="6"/>
      <c r="AY20" s="14"/>
    </row>
    <row r="21" spans="1:52" s="13" customFormat="1" x14ac:dyDescent="0.3">
      <c r="A21" s="343"/>
      <c r="C21" s="78" t="s">
        <v>143</v>
      </c>
      <c r="D21" s="129">
        <f>SUM(F21:AN21)</f>
        <v>0</v>
      </c>
      <c r="E21" s="127"/>
      <c r="F21" s="79" t="str">
        <f>'I.4 ReceitasOperacionais'!E130</f>
        <v/>
      </c>
      <c r="G21" s="79" t="str">
        <f>'I.4 ReceitasOperacionais'!F130</f>
        <v/>
      </c>
      <c r="H21" s="79" t="str">
        <f>'I.4 ReceitasOperacionais'!G130</f>
        <v/>
      </c>
      <c r="I21" s="79" t="str">
        <f>'I.4 ReceitasOperacionais'!H130</f>
        <v/>
      </c>
      <c r="J21" s="79" t="str">
        <f>'I.4 ReceitasOperacionais'!I130</f>
        <v/>
      </c>
      <c r="K21" s="166">
        <f>'I.4 ReceitasOperacionais'!J130</f>
        <v>0</v>
      </c>
      <c r="L21" s="79" t="str">
        <f>'I.4 ReceitasOperacionais'!K130</f>
        <v/>
      </c>
      <c r="M21" s="79" t="str">
        <f>'I.4 ReceitasOperacionais'!L130</f>
        <v/>
      </c>
      <c r="N21" s="79" t="str">
        <f>'I.4 ReceitasOperacionais'!M130</f>
        <v/>
      </c>
      <c r="O21" s="79" t="str">
        <f>'I.4 ReceitasOperacionais'!N130</f>
        <v/>
      </c>
      <c r="P21" s="79" t="str">
        <f>'I.4 ReceitasOperacionais'!O130</f>
        <v/>
      </c>
      <c r="Q21" s="79" t="str">
        <f>'I.4 ReceitasOperacionais'!P130</f>
        <v/>
      </c>
      <c r="R21" s="79" t="str">
        <f>'I.4 ReceitasOperacionais'!Q130</f>
        <v/>
      </c>
      <c r="S21" s="79" t="str">
        <f>'I.4 ReceitasOperacionais'!R130</f>
        <v/>
      </c>
      <c r="T21" s="79" t="str">
        <f>'I.4 ReceitasOperacionais'!S130</f>
        <v/>
      </c>
      <c r="U21" s="79" t="str">
        <f>'I.4 ReceitasOperacionais'!T130</f>
        <v/>
      </c>
      <c r="V21" s="79" t="str">
        <f>'I.4 ReceitasOperacionais'!U130</f>
        <v/>
      </c>
      <c r="W21" s="79" t="str">
        <f>'I.4 ReceitasOperacionais'!V130</f>
        <v/>
      </c>
      <c r="X21" s="79" t="str">
        <f>'I.4 ReceitasOperacionais'!W130</f>
        <v/>
      </c>
      <c r="Y21" s="79" t="str">
        <f>'I.4 ReceitasOperacionais'!X130</f>
        <v/>
      </c>
      <c r="Z21" s="79" t="str">
        <f>'I.4 ReceitasOperacionais'!Y130</f>
        <v/>
      </c>
      <c r="AA21" s="79" t="str">
        <f>'I.4 ReceitasOperacionais'!Z130</f>
        <v/>
      </c>
      <c r="AB21" s="79" t="str">
        <f>'I.4 ReceitasOperacionais'!AA130</f>
        <v/>
      </c>
      <c r="AC21" s="79" t="str">
        <f>'I.4 ReceitasOperacionais'!AB130</f>
        <v/>
      </c>
      <c r="AD21" s="79" t="str">
        <f>'I.4 ReceitasOperacionais'!AC130</f>
        <v/>
      </c>
      <c r="AE21" s="79" t="str">
        <f>'I.4 ReceitasOperacionais'!AD130</f>
        <v/>
      </c>
      <c r="AF21" s="79" t="str">
        <f>'I.4 ReceitasOperacionais'!AE130</f>
        <v/>
      </c>
      <c r="AG21" s="79" t="str">
        <f>'I.4 ReceitasOperacionais'!AF130</f>
        <v/>
      </c>
      <c r="AH21" s="79" t="str">
        <f>'I.4 ReceitasOperacionais'!AG130</f>
        <v/>
      </c>
      <c r="AI21" s="79" t="str">
        <f>'I.4 ReceitasOperacionais'!AH130</f>
        <v/>
      </c>
      <c r="AJ21" s="79" t="str">
        <f>'I.4 ReceitasOperacionais'!AI130</f>
        <v/>
      </c>
      <c r="AK21" s="79" t="str">
        <f>'I.4 ReceitasOperacionais'!AJ130</f>
        <v/>
      </c>
      <c r="AL21" s="79" t="str">
        <f>'I.4 ReceitasOperacionais'!AK130</f>
        <v/>
      </c>
      <c r="AM21" s="79" t="str">
        <f>'I.4 ReceitasOperacionais'!AL130</f>
        <v/>
      </c>
      <c r="AN21" s="79" t="str">
        <f>'I.4 ReceitasOperacionais'!AM130</f>
        <v/>
      </c>
      <c r="AO21" s="6"/>
      <c r="AY21" s="14"/>
    </row>
    <row r="22" spans="1:52" s="15" customFormat="1" x14ac:dyDescent="0.3">
      <c r="A22" s="343"/>
      <c r="AO22" s="6"/>
      <c r="AY22" s="16"/>
    </row>
    <row r="23" spans="1:52" s="15" customFormat="1" x14ac:dyDescent="0.3">
      <c r="A23" s="343"/>
      <c r="C23" s="78" t="s">
        <v>142</v>
      </c>
      <c r="D23" s="129">
        <f t="shared" ref="D23:D25" si="2">SUM(F23:AN23)</f>
        <v>0</v>
      </c>
      <c r="F23" s="79" t="str">
        <f>'I.5 CustosOperacionais'!E130</f>
        <v/>
      </c>
      <c r="G23" s="79" t="str">
        <f>'I.5 CustosOperacionais'!F130</f>
        <v/>
      </c>
      <c r="H23" s="79" t="str">
        <f>'I.5 CustosOperacionais'!G130</f>
        <v/>
      </c>
      <c r="I23" s="79" t="str">
        <f>'I.5 CustosOperacionais'!H130</f>
        <v/>
      </c>
      <c r="J23" s="79" t="str">
        <f>'I.5 CustosOperacionais'!I130</f>
        <v/>
      </c>
      <c r="K23" s="166">
        <f>'I.5 CustosOperacionais'!J130</f>
        <v>0</v>
      </c>
      <c r="L23" s="79" t="str">
        <f>'I.5 CustosOperacionais'!K130</f>
        <v/>
      </c>
      <c r="M23" s="79" t="str">
        <f>'I.5 CustosOperacionais'!L130</f>
        <v/>
      </c>
      <c r="N23" s="79" t="str">
        <f>'I.5 CustosOperacionais'!M130</f>
        <v/>
      </c>
      <c r="O23" s="79" t="str">
        <f>'I.5 CustosOperacionais'!N130</f>
        <v/>
      </c>
      <c r="P23" s="79" t="str">
        <f>'I.5 CustosOperacionais'!O130</f>
        <v/>
      </c>
      <c r="Q23" s="79" t="str">
        <f>'I.5 CustosOperacionais'!P130</f>
        <v/>
      </c>
      <c r="R23" s="79" t="str">
        <f>'I.5 CustosOperacionais'!Q130</f>
        <v/>
      </c>
      <c r="S23" s="79" t="str">
        <f>'I.5 CustosOperacionais'!R130</f>
        <v/>
      </c>
      <c r="T23" s="79" t="str">
        <f>'I.5 CustosOperacionais'!S130</f>
        <v/>
      </c>
      <c r="U23" s="79" t="str">
        <f>'I.5 CustosOperacionais'!T130</f>
        <v/>
      </c>
      <c r="V23" s="79" t="str">
        <f>'I.5 CustosOperacionais'!U130</f>
        <v/>
      </c>
      <c r="W23" s="79" t="str">
        <f>'I.5 CustosOperacionais'!V130</f>
        <v/>
      </c>
      <c r="X23" s="79" t="str">
        <f>'I.5 CustosOperacionais'!W130</f>
        <v/>
      </c>
      <c r="Y23" s="79" t="str">
        <f>'I.5 CustosOperacionais'!X130</f>
        <v/>
      </c>
      <c r="Z23" s="79" t="str">
        <f>'I.5 CustosOperacionais'!Y130</f>
        <v/>
      </c>
      <c r="AA23" s="79" t="str">
        <f>'I.5 CustosOperacionais'!Z130</f>
        <v/>
      </c>
      <c r="AB23" s="79" t="str">
        <f>'I.5 CustosOperacionais'!AA130</f>
        <v/>
      </c>
      <c r="AC23" s="79" t="str">
        <f>'I.5 CustosOperacionais'!AB130</f>
        <v/>
      </c>
      <c r="AD23" s="79" t="str">
        <f>'I.5 CustosOperacionais'!AC130</f>
        <v/>
      </c>
      <c r="AE23" s="79" t="str">
        <f>'I.5 CustosOperacionais'!AD130</f>
        <v/>
      </c>
      <c r="AF23" s="79" t="str">
        <f>'I.5 CustosOperacionais'!AE130</f>
        <v/>
      </c>
      <c r="AG23" s="79" t="str">
        <f>'I.5 CustosOperacionais'!AF130</f>
        <v/>
      </c>
      <c r="AH23" s="79" t="str">
        <f>'I.5 CustosOperacionais'!AG130</f>
        <v/>
      </c>
      <c r="AI23" s="79" t="str">
        <f>'I.5 CustosOperacionais'!AH130</f>
        <v/>
      </c>
      <c r="AJ23" s="79" t="str">
        <f>'I.5 CustosOperacionais'!AI130</f>
        <v/>
      </c>
      <c r="AK23" s="79" t="str">
        <f>'I.5 CustosOperacionais'!AJ130</f>
        <v/>
      </c>
      <c r="AL23" s="79" t="str">
        <f>'I.5 CustosOperacionais'!AK130</f>
        <v/>
      </c>
      <c r="AM23" s="79" t="str">
        <f>'I.5 CustosOperacionais'!AL130</f>
        <v/>
      </c>
      <c r="AN23" s="79" t="str">
        <f>'I.5 CustosOperacionais'!AM130</f>
        <v/>
      </c>
      <c r="AO23" s="6"/>
      <c r="AY23" s="16"/>
    </row>
    <row r="24" spans="1:52" s="15" customFormat="1" x14ac:dyDescent="0.3">
      <c r="A24" s="343"/>
      <c r="AO24" s="6"/>
      <c r="AY24" s="16"/>
    </row>
    <row r="25" spans="1:52" s="13" customFormat="1" collapsed="1" x14ac:dyDescent="0.3">
      <c r="A25" s="343"/>
      <c r="C25" s="29" t="s">
        <v>133</v>
      </c>
      <c r="D25" s="129">
        <f t="shared" si="2"/>
        <v>0</v>
      </c>
      <c r="F25" s="79" t="str">
        <f>'I.3 Invest+Substituição'!E258</f>
        <v/>
      </c>
      <c r="G25" s="79" t="str">
        <f>'I.3 Invest+Substituição'!F258</f>
        <v/>
      </c>
      <c r="H25" s="79" t="str">
        <f>'I.3 Invest+Substituição'!G258</f>
        <v/>
      </c>
      <c r="I25" s="79" t="str">
        <f>'I.3 Invest+Substituição'!H258</f>
        <v/>
      </c>
      <c r="J25" s="79" t="str">
        <f>'I.3 Invest+Substituição'!I258</f>
        <v/>
      </c>
      <c r="K25" s="166">
        <f>'I.3 Invest+Substituição'!J258</f>
        <v>0</v>
      </c>
      <c r="L25" s="79" t="str">
        <f>'I.3 Invest+Substituição'!K258</f>
        <v/>
      </c>
      <c r="M25" s="79" t="str">
        <f>'I.3 Invest+Substituição'!L258</f>
        <v/>
      </c>
      <c r="N25" s="79" t="str">
        <f>'I.3 Invest+Substituição'!M258</f>
        <v/>
      </c>
      <c r="O25" s="79" t="str">
        <f>'I.3 Invest+Substituição'!N258</f>
        <v/>
      </c>
      <c r="P25" s="79" t="str">
        <f>'I.3 Invest+Substituição'!O258</f>
        <v/>
      </c>
      <c r="Q25" s="79" t="str">
        <f>'I.3 Invest+Substituição'!P258</f>
        <v/>
      </c>
      <c r="R25" s="79" t="str">
        <f>'I.3 Invest+Substituição'!Q258</f>
        <v/>
      </c>
      <c r="S25" s="79" t="str">
        <f>'I.3 Invest+Substituição'!R258</f>
        <v/>
      </c>
      <c r="T25" s="79" t="str">
        <f>'I.3 Invest+Substituição'!S258</f>
        <v/>
      </c>
      <c r="U25" s="79" t="str">
        <f>'I.3 Invest+Substituição'!T258</f>
        <v/>
      </c>
      <c r="V25" s="79" t="str">
        <f>'I.3 Invest+Substituição'!U258</f>
        <v/>
      </c>
      <c r="W25" s="79" t="str">
        <f>'I.3 Invest+Substituição'!V258</f>
        <v/>
      </c>
      <c r="X25" s="79" t="str">
        <f>'I.3 Invest+Substituição'!W258</f>
        <v/>
      </c>
      <c r="Y25" s="79" t="str">
        <f>'I.3 Invest+Substituição'!X258</f>
        <v/>
      </c>
      <c r="Z25" s="79" t="str">
        <f>'I.3 Invest+Substituição'!Y258</f>
        <v/>
      </c>
      <c r="AA25" s="79" t="str">
        <f>'I.3 Invest+Substituição'!Z258</f>
        <v/>
      </c>
      <c r="AB25" s="79" t="str">
        <f>'I.3 Invest+Substituição'!AA258</f>
        <v/>
      </c>
      <c r="AC25" s="79" t="str">
        <f>'I.3 Invest+Substituição'!AB258</f>
        <v/>
      </c>
      <c r="AD25" s="79" t="str">
        <f>'I.3 Invest+Substituição'!AC258</f>
        <v/>
      </c>
      <c r="AE25" s="79" t="str">
        <f>'I.3 Invest+Substituição'!AD258</f>
        <v/>
      </c>
      <c r="AF25" s="79" t="str">
        <f>'I.3 Invest+Substituição'!AE258</f>
        <v/>
      </c>
      <c r="AG25" s="79" t="str">
        <f>'I.3 Invest+Substituição'!AF258</f>
        <v/>
      </c>
      <c r="AH25" s="79" t="str">
        <f>'I.3 Invest+Substituição'!AG258</f>
        <v/>
      </c>
      <c r="AI25" s="79" t="str">
        <f>'I.3 Invest+Substituição'!AH258</f>
        <v/>
      </c>
      <c r="AJ25" s="79" t="str">
        <f>'I.3 Invest+Substituição'!AI258</f>
        <v/>
      </c>
      <c r="AK25" s="79" t="str">
        <f>'I.3 Invest+Substituição'!AJ258</f>
        <v/>
      </c>
      <c r="AL25" s="79" t="str">
        <f>'I.3 Invest+Substituição'!AK258</f>
        <v/>
      </c>
      <c r="AM25" s="79" t="str">
        <f>'I.3 Invest+Substituição'!AL258</f>
        <v/>
      </c>
      <c r="AN25" s="79" t="str">
        <f>'I.3 Invest+Substituição'!AM258</f>
        <v/>
      </c>
      <c r="AO25" s="6"/>
      <c r="AY25" s="14"/>
    </row>
    <row r="26" spans="1:52" s="15" customFormat="1" x14ac:dyDescent="0.3">
      <c r="A26" s="52"/>
      <c r="C26" s="66"/>
      <c r="D26" s="66"/>
      <c r="E26" s="66"/>
      <c r="F26" s="67"/>
      <c r="G26" s="67"/>
      <c r="H26" s="67"/>
      <c r="I26" s="67"/>
      <c r="J26" s="67"/>
      <c r="K26" s="67"/>
      <c r="L26" s="67"/>
      <c r="M26" s="67"/>
      <c r="N26" s="67"/>
      <c r="O26" s="67"/>
      <c r="P26" s="67"/>
      <c r="Q26" s="67"/>
      <c r="R26" s="67"/>
      <c r="S26" s="67"/>
      <c r="T26" s="67"/>
      <c r="U26" s="67"/>
      <c r="V26" s="67"/>
      <c r="W26" s="67"/>
      <c r="X26" s="67"/>
      <c r="Y26" s="67"/>
      <c r="Z26" s="67"/>
      <c r="AA26" s="67"/>
      <c r="AB26" s="67"/>
      <c r="AC26" s="67"/>
      <c r="AD26" s="67"/>
      <c r="AE26" s="67"/>
      <c r="AF26" s="67"/>
      <c r="AG26" s="67"/>
      <c r="AH26" s="67"/>
      <c r="AI26" s="67"/>
      <c r="AJ26" s="67"/>
      <c r="AK26" s="67"/>
      <c r="AO26" s="6"/>
      <c r="AY26" s="16"/>
    </row>
    <row r="27" spans="1:52" s="15" customFormat="1" x14ac:dyDescent="0.3">
      <c r="A27" s="52"/>
      <c r="C27" s="66"/>
      <c r="D27" s="66"/>
      <c r="E27" s="66"/>
      <c r="F27" s="67"/>
      <c r="G27" s="67"/>
      <c r="H27" s="67"/>
      <c r="I27" s="67"/>
      <c r="J27" s="67"/>
      <c r="K27" s="67"/>
      <c r="L27" s="67"/>
      <c r="M27" s="67"/>
      <c r="N27" s="67"/>
      <c r="O27" s="67"/>
      <c r="P27" s="67"/>
      <c r="Q27" s="67"/>
      <c r="R27" s="67"/>
      <c r="S27" s="67"/>
      <c r="T27" s="67"/>
      <c r="U27" s="67"/>
      <c r="V27" s="67"/>
      <c r="W27" s="67"/>
      <c r="X27" s="67"/>
      <c r="Y27" s="67"/>
      <c r="Z27" s="67"/>
      <c r="AA27" s="67"/>
      <c r="AB27" s="67"/>
      <c r="AC27" s="67"/>
      <c r="AD27" s="67"/>
      <c r="AE27" s="67"/>
      <c r="AF27" s="67"/>
      <c r="AG27" s="67"/>
      <c r="AH27" s="67"/>
      <c r="AI27" s="67"/>
      <c r="AJ27" s="67"/>
      <c r="AK27" s="67"/>
      <c r="AL27" s="67"/>
      <c r="AM27" s="67"/>
      <c r="AN27" s="67"/>
      <c r="AO27" s="6"/>
      <c r="AP27" s="67"/>
      <c r="AQ27" s="67"/>
      <c r="AR27" s="67"/>
      <c r="AS27" s="67"/>
      <c r="AT27" s="67"/>
      <c r="AU27" s="67"/>
      <c r="AV27" s="67"/>
      <c r="AW27" s="67"/>
      <c r="AX27" s="67"/>
      <c r="AY27" s="67"/>
      <c r="AZ27" s="67"/>
    </row>
    <row r="28" spans="1:52" s="15" customFormat="1" x14ac:dyDescent="0.3">
      <c r="A28" s="52"/>
      <c r="C28" s="66"/>
      <c r="D28" s="66"/>
      <c r="E28" s="66"/>
      <c r="F28" s="67"/>
      <c r="G28" s="67"/>
      <c r="H28" s="67"/>
      <c r="I28" s="67"/>
      <c r="J28" s="67"/>
      <c r="K28" s="67"/>
      <c r="L28" s="67"/>
      <c r="M28" s="67"/>
      <c r="N28" s="67"/>
      <c r="O28" s="67"/>
      <c r="P28" s="67"/>
      <c r="Q28" s="67"/>
      <c r="R28" s="67"/>
      <c r="S28" s="67"/>
      <c r="T28" s="67"/>
      <c r="U28" s="67"/>
      <c r="V28" s="67"/>
      <c r="W28" s="67"/>
      <c r="X28" s="67"/>
      <c r="Y28" s="67"/>
      <c r="Z28" s="67"/>
      <c r="AA28" s="67"/>
      <c r="AB28" s="67"/>
      <c r="AC28" s="67"/>
      <c r="AD28" s="67"/>
      <c r="AE28" s="67"/>
      <c r="AF28" s="67"/>
      <c r="AG28" s="67"/>
      <c r="AH28" s="67"/>
      <c r="AI28" s="67"/>
      <c r="AJ28" s="67"/>
      <c r="AK28" s="67"/>
      <c r="AL28" s="67"/>
      <c r="AM28" s="67"/>
      <c r="AN28" s="67"/>
      <c r="AO28" s="67"/>
      <c r="AY28" s="16"/>
    </row>
    <row r="29" spans="1:52" s="156" customFormat="1" ht="21" x14ac:dyDescent="0.3">
      <c r="A29" s="343" t="s">
        <v>153</v>
      </c>
      <c r="C29" s="152" t="s">
        <v>153</v>
      </c>
      <c r="D29" s="218"/>
      <c r="E29" s="218"/>
      <c r="F29" s="219"/>
      <c r="G29" s="219"/>
      <c r="H29" s="219"/>
      <c r="I29" s="219"/>
      <c r="J29" s="219"/>
      <c r="K29" s="220"/>
      <c r="L29" s="220"/>
      <c r="M29" s="220"/>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0"/>
      <c r="AK29" s="220"/>
      <c r="AL29" s="220"/>
      <c r="AM29" s="220"/>
      <c r="AN29" s="220"/>
      <c r="AO29" s="221"/>
    </row>
    <row r="30" spans="1:52" s="56" customFormat="1" x14ac:dyDescent="0.3">
      <c r="A30" s="343"/>
      <c r="C30" s="53"/>
      <c r="D30" s="53"/>
      <c r="E30" s="53"/>
      <c r="F30" s="214"/>
      <c r="G30" s="214"/>
      <c r="H30" s="214"/>
      <c r="I30" s="214"/>
      <c r="J30" s="214"/>
      <c r="K30" s="215"/>
      <c r="L30" s="215"/>
      <c r="M30" s="215"/>
      <c r="N30" s="215"/>
      <c r="O30" s="215"/>
      <c r="P30" s="215"/>
      <c r="Q30" s="215"/>
      <c r="R30" s="215"/>
      <c r="S30" s="215"/>
      <c r="T30" s="215"/>
      <c r="U30" s="215"/>
      <c r="V30" s="215"/>
      <c r="W30" s="215"/>
      <c r="X30" s="215"/>
      <c r="Y30" s="215"/>
      <c r="Z30" s="215"/>
      <c r="AA30" s="215"/>
      <c r="AB30" s="215"/>
      <c r="AC30" s="215"/>
      <c r="AD30" s="215"/>
      <c r="AE30" s="215"/>
      <c r="AF30" s="215"/>
      <c r="AG30" s="215"/>
      <c r="AH30" s="215"/>
      <c r="AI30" s="215"/>
      <c r="AJ30" s="215"/>
      <c r="AK30" s="215"/>
      <c r="AL30" s="215"/>
      <c r="AM30" s="215"/>
      <c r="AN30" s="215"/>
      <c r="AO30" s="67"/>
    </row>
    <row r="31" spans="1:52" x14ac:dyDescent="0.3">
      <c r="A31" s="343"/>
      <c r="C31" s="72"/>
      <c r="D31" s="72"/>
      <c r="E31" s="72"/>
      <c r="F31" s="30" t="s">
        <v>120</v>
      </c>
      <c r="G31" s="31"/>
      <c r="H31" s="31"/>
      <c r="I31" s="31"/>
      <c r="J31" s="31"/>
      <c r="K31" s="109" t="s">
        <v>49</v>
      </c>
      <c r="L31" s="31"/>
      <c r="M31" s="31"/>
      <c r="N31" s="30"/>
      <c r="O31" s="30"/>
      <c r="P31" s="30"/>
      <c r="Q31" s="30"/>
      <c r="R31" s="30"/>
      <c r="S31" s="30"/>
      <c r="T31" s="30"/>
      <c r="U31" s="30"/>
      <c r="V31" s="30"/>
      <c r="W31" s="30"/>
      <c r="X31" s="30"/>
      <c r="Y31" s="30"/>
      <c r="Z31" s="30"/>
      <c r="AA31" s="30"/>
      <c r="AB31" s="30"/>
      <c r="AC31" s="30"/>
      <c r="AD31" s="30"/>
      <c r="AE31" s="30"/>
      <c r="AF31" s="30"/>
      <c r="AG31" s="30"/>
      <c r="AH31" s="30"/>
      <c r="AI31" s="30"/>
      <c r="AJ31" s="30"/>
      <c r="AK31" s="30"/>
      <c r="AL31" s="30"/>
      <c r="AM31" s="30"/>
      <c r="AN31" s="150" t="s">
        <v>122</v>
      </c>
      <c r="AO31" s="67"/>
    </row>
    <row r="32" spans="1:52" s="56" customFormat="1" x14ac:dyDescent="0.3">
      <c r="A32" s="343"/>
      <c r="C32" s="357" t="s">
        <v>99</v>
      </c>
      <c r="D32" s="358"/>
      <c r="E32" s="53"/>
      <c r="F32" s="35">
        <f t="shared" ref="F32" si="3">G32-1</f>
        <v>-5</v>
      </c>
      <c r="G32" s="35">
        <f t="shared" ref="G32" si="4">H32-1</f>
        <v>-4</v>
      </c>
      <c r="H32" s="35">
        <f t="shared" ref="H32" si="5">I32-1</f>
        <v>-3</v>
      </c>
      <c r="I32" s="35">
        <f>J32-1</f>
        <v>-2</v>
      </c>
      <c r="J32" s="35">
        <f>K32-1</f>
        <v>-1</v>
      </c>
      <c r="K32" s="109">
        <f>'I.2 Base'!$D$7</f>
        <v>0</v>
      </c>
      <c r="L32" s="35">
        <f>K32+1</f>
        <v>1</v>
      </c>
      <c r="M32" s="35">
        <f t="shared" ref="M32" si="6">L32+1</f>
        <v>2</v>
      </c>
      <c r="N32" s="35">
        <f t="shared" ref="N32" si="7">M32+1</f>
        <v>3</v>
      </c>
      <c r="O32" s="35">
        <f t="shared" ref="O32" si="8">N32+1</f>
        <v>4</v>
      </c>
      <c r="P32" s="35">
        <f t="shared" ref="P32" si="9">O32+1</f>
        <v>5</v>
      </c>
      <c r="Q32" s="35">
        <f t="shared" ref="Q32" si="10">P32+1</f>
        <v>6</v>
      </c>
      <c r="R32" s="35">
        <f t="shared" ref="R32" si="11">Q32+1</f>
        <v>7</v>
      </c>
      <c r="S32" s="35">
        <f t="shared" ref="S32" si="12">R32+1</f>
        <v>8</v>
      </c>
      <c r="T32" s="35">
        <f t="shared" ref="T32" si="13">S32+1</f>
        <v>9</v>
      </c>
      <c r="U32" s="35">
        <f t="shared" ref="U32" si="14">T32+1</f>
        <v>10</v>
      </c>
      <c r="V32" s="35">
        <f t="shared" ref="V32" si="15">U32+1</f>
        <v>11</v>
      </c>
      <c r="W32" s="35">
        <f t="shared" ref="W32" si="16">V32+1</f>
        <v>12</v>
      </c>
      <c r="X32" s="35">
        <f t="shared" ref="X32" si="17">W32+1</f>
        <v>13</v>
      </c>
      <c r="Y32" s="35">
        <f t="shared" ref="Y32" si="18">X32+1</f>
        <v>14</v>
      </c>
      <c r="Z32" s="35">
        <f t="shared" ref="Z32" si="19">Y32+1</f>
        <v>15</v>
      </c>
      <c r="AA32" s="35">
        <f t="shared" ref="AA32" si="20">Z32+1</f>
        <v>16</v>
      </c>
      <c r="AB32" s="35">
        <f t="shared" ref="AB32" si="21">AA32+1</f>
        <v>17</v>
      </c>
      <c r="AC32" s="35">
        <f t="shared" ref="AC32" si="22">AB32+1</f>
        <v>18</v>
      </c>
      <c r="AD32" s="35">
        <f t="shared" ref="AD32" si="23">AC32+1</f>
        <v>19</v>
      </c>
      <c r="AE32" s="35">
        <f t="shared" ref="AE32" si="24">AD32+1</f>
        <v>20</v>
      </c>
      <c r="AF32" s="35">
        <f t="shared" ref="AF32" si="25">AE32+1</f>
        <v>21</v>
      </c>
      <c r="AG32" s="35">
        <f t="shared" ref="AG32" si="26">AF32+1</f>
        <v>22</v>
      </c>
      <c r="AH32" s="35">
        <f t="shared" ref="AH32" si="27">AG32+1</f>
        <v>23</v>
      </c>
      <c r="AI32" s="35">
        <f t="shared" ref="AI32" si="28">AH32+1</f>
        <v>24</v>
      </c>
      <c r="AJ32" s="35">
        <f t="shared" ref="AJ32" si="29">AI32+1</f>
        <v>25</v>
      </c>
      <c r="AK32" s="35">
        <f t="shared" ref="AK32" si="30">AJ32+1</f>
        <v>26</v>
      </c>
      <c r="AL32" s="35">
        <f t="shared" ref="AL32" si="31">AK32+1</f>
        <v>27</v>
      </c>
      <c r="AM32" s="35">
        <f t="shared" ref="AM32" si="32">AL32+1</f>
        <v>28</v>
      </c>
      <c r="AN32" s="35">
        <f t="shared" ref="AN32" si="33">AM32+1</f>
        <v>29</v>
      </c>
      <c r="AO32" s="67"/>
    </row>
    <row r="33" spans="1:41" x14ac:dyDescent="0.3">
      <c r="A33" s="343"/>
      <c r="AO33" s="67"/>
    </row>
    <row r="34" spans="1:41" x14ac:dyDescent="0.3">
      <c r="A34" s="343"/>
      <c r="C34" s="85" t="s">
        <v>149</v>
      </c>
    </row>
    <row r="35" spans="1:41" x14ac:dyDescent="0.3">
      <c r="A35" s="343"/>
    </row>
    <row r="36" spans="1:41" ht="12" x14ac:dyDescent="0.3">
      <c r="A36" s="343"/>
      <c r="C36" s="85" t="s">
        <v>171</v>
      </c>
      <c r="E36" s="53"/>
      <c r="F36" s="216">
        <f>(1+'I.2 Base'!$D$21)^F10</f>
        <v>0.82192710675935154</v>
      </c>
      <c r="G36" s="216">
        <f>(1+'I.2 Base'!$D$21)^G10</f>
        <v>0.85480419102972571</v>
      </c>
      <c r="H36" s="216">
        <f>(1+'I.2 Base'!$D$21)^H10</f>
        <v>0.88899635867091487</v>
      </c>
      <c r="I36" s="216">
        <f>(1+'I.2 Base'!$D$21)^I10</f>
        <v>0.92455621301775137</v>
      </c>
      <c r="J36" s="216">
        <f>(1+'I.2 Base'!$D$21)^J10</f>
        <v>0.96153846153846145</v>
      </c>
      <c r="K36" s="326">
        <f>(1+'I.2 Base'!$D$21)^K10</f>
        <v>1</v>
      </c>
      <c r="L36" s="216">
        <f>(1+'I.2 Base'!$D$21)^L10</f>
        <v>1.04</v>
      </c>
      <c r="M36" s="216">
        <f>(1+'I.2 Base'!$D$21)^M10</f>
        <v>1.0816000000000001</v>
      </c>
      <c r="N36" s="216">
        <f>(1+'I.2 Base'!$D$21)^N10</f>
        <v>1.1248640000000001</v>
      </c>
      <c r="O36" s="216">
        <f>(1+'I.2 Base'!$D$21)^O10</f>
        <v>1.1698585600000002</v>
      </c>
      <c r="P36" s="216">
        <f>(1+'I.2 Base'!$D$21)^P10</f>
        <v>1.2166529024000003</v>
      </c>
      <c r="Q36" s="216">
        <f>(1+'I.2 Base'!$D$21)^Q10</f>
        <v>1.2653190184960004</v>
      </c>
      <c r="R36" s="216">
        <f>(1+'I.2 Base'!$D$21)^R10</f>
        <v>1.3159317792358403</v>
      </c>
      <c r="S36" s="216">
        <f>(1+'I.2 Base'!$D$21)^S10</f>
        <v>1.3685690504052741</v>
      </c>
      <c r="T36" s="216">
        <f>(1+'I.2 Base'!$D$21)^T10</f>
        <v>1.4233118124214852</v>
      </c>
      <c r="U36" s="216">
        <f>(1+'I.2 Base'!$D$21)^U10</f>
        <v>1.4802442849183446</v>
      </c>
      <c r="V36" s="216">
        <f>(1+'I.2 Base'!$D$21)^V10</f>
        <v>1.5394540563150783</v>
      </c>
      <c r="W36" s="216">
        <f>(1+'I.2 Base'!$D$21)^W10</f>
        <v>1.6010322185676817</v>
      </c>
      <c r="X36" s="216">
        <f>(1+'I.2 Base'!$D$21)^X10</f>
        <v>1.6650735073103891</v>
      </c>
      <c r="Y36" s="216">
        <f>(1+'I.2 Base'!$D$21)^Y10</f>
        <v>1.7316764476028046</v>
      </c>
      <c r="Z36" s="216">
        <f>(1+'I.2 Base'!$D$21)^Z10</f>
        <v>1.8009435055069167</v>
      </c>
      <c r="AA36" s="216">
        <f>(1+'I.2 Base'!$D$21)^AA10</f>
        <v>1.8729812457271937</v>
      </c>
      <c r="AB36" s="216">
        <f>(1+'I.2 Base'!$D$21)^AB10</f>
        <v>1.9479004955562815</v>
      </c>
      <c r="AC36" s="216">
        <f>(1+'I.2 Base'!$D$21)^AC10</f>
        <v>2.025816515378533</v>
      </c>
      <c r="AD36" s="216">
        <f>(1+'I.2 Base'!$D$21)^AD10</f>
        <v>2.1068491759936743</v>
      </c>
      <c r="AE36" s="216">
        <f>(1+'I.2 Base'!$D$21)^AE10</f>
        <v>2.1911231430334213</v>
      </c>
      <c r="AF36" s="216">
        <f>(1+'I.2 Base'!$D$21)^AF10</f>
        <v>2.2787680687547587</v>
      </c>
      <c r="AG36" s="216">
        <f>(1+'I.2 Base'!$D$21)^AG10</f>
        <v>2.3699187915049489</v>
      </c>
      <c r="AH36" s="216">
        <f>(1+'I.2 Base'!$D$21)^AH10</f>
        <v>2.4647155431651466</v>
      </c>
      <c r="AI36" s="216">
        <f>(1+'I.2 Base'!$D$21)^AI10</f>
        <v>2.5633041648917527</v>
      </c>
      <c r="AJ36" s="216">
        <f>(1+'I.2 Base'!$D$21)^AJ10</f>
        <v>2.6658363314874234</v>
      </c>
      <c r="AK36" s="216">
        <f>(1+'I.2 Base'!$D$21)^AK10</f>
        <v>2.77246978474692</v>
      </c>
      <c r="AL36" s="216">
        <f>(1+'I.2 Base'!$D$21)^AL10</f>
        <v>2.8833685761367969</v>
      </c>
      <c r="AM36" s="216">
        <f>(1+'I.2 Base'!$D$21)^AM10</f>
        <v>2.9987033191822694</v>
      </c>
      <c r="AN36" s="216">
        <f>(1+'I.2 Base'!$D$21)^AN10</f>
        <v>3.1186514519495603</v>
      </c>
    </row>
    <row r="37" spans="1:41" x14ac:dyDescent="0.3">
      <c r="A37" s="343"/>
      <c r="C37" s="53"/>
      <c r="D37" s="53"/>
      <c r="E37" s="53"/>
      <c r="F37" s="88"/>
      <c r="G37" s="88"/>
      <c r="H37" s="88"/>
      <c r="I37" s="88"/>
      <c r="J37" s="88"/>
      <c r="K37" s="88"/>
      <c r="L37" s="88"/>
      <c r="M37" s="88"/>
      <c r="N37" s="88"/>
      <c r="O37" s="88"/>
      <c r="P37" s="88"/>
      <c r="Q37" s="88"/>
      <c r="R37" s="88"/>
      <c r="S37" s="88"/>
      <c r="T37" s="88"/>
      <c r="U37" s="88"/>
      <c r="V37" s="88"/>
      <c r="W37" s="88"/>
      <c r="X37" s="88"/>
      <c r="Y37" s="88"/>
      <c r="Z37" s="88"/>
      <c r="AA37" s="88"/>
      <c r="AB37" s="88"/>
      <c r="AC37" s="88"/>
      <c r="AD37" s="88"/>
      <c r="AE37" s="88"/>
      <c r="AF37" s="88"/>
      <c r="AG37" s="88"/>
      <c r="AH37" s="88"/>
      <c r="AI37" s="88"/>
      <c r="AJ37" s="88"/>
      <c r="AK37" s="88"/>
      <c r="AL37" s="88"/>
      <c r="AM37" s="88"/>
      <c r="AN37" s="88"/>
    </row>
    <row r="38" spans="1:41" x14ac:dyDescent="0.3">
      <c r="A38" s="343"/>
      <c r="C38" s="78" t="s">
        <v>135</v>
      </c>
      <c r="D38" s="129">
        <f>SUM(F38:AN38)</f>
        <v>0</v>
      </c>
      <c r="E38" s="53"/>
      <c r="F38" s="217" t="str">
        <f>IFERROR(F17/F36,"")</f>
        <v/>
      </c>
      <c r="G38" s="217" t="str">
        <f t="shared" ref="G38:AN38" si="34">IFERROR(G17/G36,"")</f>
        <v/>
      </c>
      <c r="H38" s="217" t="str">
        <f t="shared" si="34"/>
        <v/>
      </c>
      <c r="I38" s="217" t="str">
        <f t="shared" si="34"/>
        <v/>
      </c>
      <c r="J38" s="217" t="str">
        <f t="shared" si="34"/>
        <v/>
      </c>
      <c r="K38" s="324">
        <f t="shared" si="34"/>
        <v>0</v>
      </c>
      <c r="L38" s="217" t="str">
        <f t="shared" si="34"/>
        <v/>
      </c>
      <c r="M38" s="217" t="str">
        <f t="shared" si="34"/>
        <v/>
      </c>
      <c r="N38" s="217" t="str">
        <f t="shared" si="34"/>
        <v/>
      </c>
      <c r="O38" s="217" t="str">
        <f t="shared" si="34"/>
        <v/>
      </c>
      <c r="P38" s="217" t="str">
        <f t="shared" si="34"/>
        <v/>
      </c>
      <c r="Q38" s="217" t="str">
        <f t="shared" si="34"/>
        <v/>
      </c>
      <c r="R38" s="217" t="str">
        <f t="shared" si="34"/>
        <v/>
      </c>
      <c r="S38" s="217" t="str">
        <f t="shared" si="34"/>
        <v/>
      </c>
      <c r="T38" s="217" t="str">
        <f t="shared" si="34"/>
        <v/>
      </c>
      <c r="U38" s="217" t="str">
        <f t="shared" si="34"/>
        <v/>
      </c>
      <c r="V38" s="217" t="str">
        <f t="shared" si="34"/>
        <v/>
      </c>
      <c r="W38" s="217" t="str">
        <f t="shared" si="34"/>
        <v/>
      </c>
      <c r="X38" s="217" t="str">
        <f t="shared" si="34"/>
        <v/>
      </c>
      <c r="Y38" s="217" t="str">
        <f t="shared" si="34"/>
        <v/>
      </c>
      <c r="Z38" s="217" t="str">
        <f t="shared" si="34"/>
        <v/>
      </c>
      <c r="AA38" s="217" t="str">
        <f t="shared" si="34"/>
        <v/>
      </c>
      <c r="AB38" s="217" t="str">
        <f t="shared" si="34"/>
        <v/>
      </c>
      <c r="AC38" s="217" t="str">
        <f t="shared" si="34"/>
        <v/>
      </c>
      <c r="AD38" s="217" t="str">
        <f t="shared" si="34"/>
        <v/>
      </c>
      <c r="AE38" s="217" t="str">
        <f t="shared" si="34"/>
        <v/>
      </c>
      <c r="AF38" s="217" t="str">
        <f t="shared" si="34"/>
        <v/>
      </c>
      <c r="AG38" s="217" t="str">
        <f t="shared" si="34"/>
        <v/>
      </c>
      <c r="AH38" s="217" t="str">
        <f t="shared" si="34"/>
        <v/>
      </c>
      <c r="AI38" s="217" t="str">
        <f t="shared" si="34"/>
        <v/>
      </c>
      <c r="AJ38" s="217" t="str">
        <f t="shared" si="34"/>
        <v/>
      </c>
      <c r="AK38" s="217" t="str">
        <f t="shared" si="34"/>
        <v/>
      </c>
      <c r="AL38" s="217" t="str">
        <f t="shared" si="34"/>
        <v/>
      </c>
      <c r="AM38" s="217" t="str">
        <f t="shared" si="34"/>
        <v/>
      </c>
      <c r="AN38" s="217" t="str">
        <f t="shared" si="34"/>
        <v/>
      </c>
    </row>
    <row r="39" spans="1:41" x14ac:dyDescent="0.3">
      <c r="A39" s="343"/>
      <c r="C39" s="15"/>
      <c r="D39" s="82"/>
      <c r="E39" s="53"/>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82"/>
      <c r="AL39" s="82"/>
      <c r="AM39" s="82"/>
      <c r="AN39" s="82"/>
    </row>
    <row r="40" spans="1:41" x14ac:dyDescent="0.3">
      <c r="A40" s="343"/>
      <c r="C40" s="78" t="s">
        <v>152</v>
      </c>
      <c r="D40" s="129">
        <f t="shared" ref="D40:D46" si="35">SUM(F40:AN40)</f>
        <v>0</v>
      </c>
      <c r="E40" s="53"/>
      <c r="F40" s="217">
        <f t="shared" ref="F40:AN40" si="36">IFERROR(F19/F36,"")</f>
        <v>0</v>
      </c>
      <c r="G40" s="217">
        <f t="shared" si="36"/>
        <v>0</v>
      </c>
      <c r="H40" s="217">
        <f t="shared" si="36"/>
        <v>0</v>
      </c>
      <c r="I40" s="217">
        <f t="shared" si="36"/>
        <v>0</v>
      </c>
      <c r="J40" s="217">
        <f t="shared" si="36"/>
        <v>0</v>
      </c>
      <c r="K40" s="324">
        <f t="shared" si="36"/>
        <v>0</v>
      </c>
      <c r="L40" s="217">
        <f t="shared" si="36"/>
        <v>0</v>
      </c>
      <c r="M40" s="217">
        <f t="shared" si="36"/>
        <v>0</v>
      </c>
      <c r="N40" s="217">
        <f t="shared" si="36"/>
        <v>0</v>
      </c>
      <c r="O40" s="217">
        <f t="shared" si="36"/>
        <v>0</v>
      </c>
      <c r="P40" s="217">
        <f t="shared" si="36"/>
        <v>0</v>
      </c>
      <c r="Q40" s="217">
        <f t="shared" si="36"/>
        <v>0</v>
      </c>
      <c r="R40" s="217">
        <f t="shared" si="36"/>
        <v>0</v>
      </c>
      <c r="S40" s="217">
        <f t="shared" si="36"/>
        <v>0</v>
      </c>
      <c r="T40" s="217">
        <f t="shared" si="36"/>
        <v>0</v>
      </c>
      <c r="U40" s="217">
        <f t="shared" si="36"/>
        <v>0</v>
      </c>
      <c r="V40" s="217">
        <f t="shared" si="36"/>
        <v>0</v>
      </c>
      <c r="W40" s="217">
        <f t="shared" si="36"/>
        <v>0</v>
      </c>
      <c r="X40" s="217">
        <f t="shared" si="36"/>
        <v>0</v>
      </c>
      <c r="Y40" s="217">
        <f t="shared" si="36"/>
        <v>0</v>
      </c>
      <c r="Z40" s="217">
        <f t="shared" si="36"/>
        <v>0</v>
      </c>
      <c r="AA40" s="217">
        <f t="shared" si="36"/>
        <v>0</v>
      </c>
      <c r="AB40" s="217">
        <f t="shared" si="36"/>
        <v>0</v>
      </c>
      <c r="AC40" s="217">
        <f t="shared" si="36"/>
        <v>0</v>
      </c>
      <c r="AD40" s="217">
        <f t="shared" si="36"/>
        <v>0</v>
      </c>
      <c r="AE40" s="217">
        <f t="shared" si="36"/>
        <v>0</v>
      </c>
      <c r="AF40" s="217">
        <f t="shared" si="36"/>
        <v>0</v>
      </c>
      <c r="AG40" s="217">
        <f t="shared" si="36"/>
        <v>0</v>
      </c>
      <c r="AH40" s="217">
        <f t="shared" si="36"/>
        <v>0</v>
      </c>
      <c r="AI40" s="217">
        <f t="shared" si="36"/>
        <v>0</v>
      </c>
      <c r="AJ40" s="217">
        <f t="shared" si="36"/>
        <v>0</v>
      </c>
      <c r="AK40" s="217">
        <f t="shared" si="36"/>
        <v>0</v>
      </c>
      <c r="AL40" s="217">
        <f t="shared" si="36"/>
        <v>0</v>
      </c>
      <c r="AM40" s="217">
        <f t="shared" si="36"/>
        <v>0</v>
      </c>
      <c r="AN40" s="217">
        <f t="shared" si="36"/>
        <v>0</v>
      </c>
    </row>
    <row r="41" spans="1:41" x14ac:dyDescent="0.3">
      <c r="A41" s="343"/>
      <c r="C41" s="83"/>
      <c r="D41" s="82"/>
      <c r="E41" s="82"/>
      <c r="F41" s="82"/>
      <c r="G41" s="82"/>
      <c r="H41" s="82"/>
      <c r="I41" s="82"/>
      <c r="J41" s="82"/>
      <c r="K41" s="82"/>
      <c r="L41" s="82"/>
      <c r="M41" s="82"/>
      <c r="N41" s="82"/>
      <c r="O41" s="82"/>
      <c r="P41" s="82"/>
      <c r="Q41" s="82"/>
      <c r="R41" s="82"/>
      <c r="S41" s="82"/>
      <c r="T41" s="82"/>
      <c r="U41" s="82"/>
      <c r="V41" s="82"/>
      <c r="W41" s="82"/>
      <c r="X41" s="82"/>
      <c r="Y41" s="82"/>
      <c r="Z41" s="82"/>
      <c r="AA41" s="82"/>
      <c r="AB41" s="82"/>
      <c r="AC41" s="82"/>
      <c r="AD41" s="82"/>
      <c r="AE41" s="82"/>
      <c r="AF41" s="82"/>
      <c r="AG41" s="82"/>
      <c r="AH41" s="82"/>
      <c r="AI41" s="82"/>
      <c r="AJ41" s="82"/>
      <c r="AK41" s="82"/>
      <c r="AL41" s="82"/>
      <c r="AM41" s="82"/>
      <c r="AN41" s="82"/>
    </row>
    <row r="42" spans="1:41" x14ac:dyDescent="0.3">
      <c r="A42" s="343"/>
      <c r="C42" s="78" t="s">
        <v>143</v>
      </c>
      <c r="D42" s="129">
        <f t="shared" si="35"/>
        <v>0</v>
      </c>
      <c r="E42" s="53"/>
      <c r="F42" s="217" t="str">
        <f>IFERROR(F21/F36,"")</f>
        <v/>
      </c>
      <c r="G42" s="217" t="str">
        <f t="shared" ref="G42:AM42" si="37">IFERROR(G21/G36,"")</f>
        <v/>
      </c>
      <c r="H42" s="217" t="str">
        <f t="shared" si="37"/>
        <v/>
      </c>
      <c r="I42" s="217" t="str">
        <f t="shared" si="37"/>
        <v/>
      </c>
      <c r="J42" s="217" t="str">
        <f t="shared" si="37"/>
        <v/>
      </c>
      <c r="K42" s="324">
        <f t="shared" si="37"/>
        <v>0</v>
      </c>
      <c r="L42" s="217" t="str">
        <f t="shared" si="37"/>
        <v/>
      </c>
      <c r="M42" s="217" t="str">
        <f t="shared" si="37"/>
        <v/>
      </c>
      <c r="N42" s="217" t="str">
        <f t="shared" si="37"/>
        <v/>
      </c>
      <c r="O42" s="217" t="str">
        <f t="shared" si="37"/>
        <v/>
      </c>
      <c r="P42" s="217" t="str">
        <f t="shared" si="37"/>
        <v/>
      </c>
      <c r="Q42" s="217" t="str">
        <f t="shared" si="37"/>
        <v/>
      </c>
      <c r="R42" s="217" t="str">
        <f t="shared" si="37"/>
        <v/>
      </c>
      <c r="S42" s="217" t="str">
        <f t="shared" si="37"/>
        <v/>
      </c>
      <c r="T42" s="217" t="str">
        <f t="shared" si="37"/>
        <v/>
      </c>
      <c r="U42" s="217" t="str">
        <f t="shared" si="37"/>
        <v/>
      </c>
      <c r="V42" s="217" t="str">
        <f t="shared" si="37"/>
        <v/>
      </c>
      <c r="W42" s="217" t="str">
        <f t="shared" si="37"/>
        <v/>
      </c>
      <c r="X42" s="217" t="str">
        <f t="shared" si="37"/>
        <v/>
      </c>
      <c r="Y42" s="217" t="str">
        <f t="shared" si="37"/>
        <v/>
      </c>
      <c r="Z42" s="217" t="str">
        <f t="shared" si="37"/>
        <v/>
      </c>
      <c r="AA42" s="217" t="str">
        <f t="shared" si="37"/>
        <v/>
      </c>
      <c r="AB42" s="217" t="str">
        <f t="shared" si="37"/>
        <v/>
      </c>
      <c r="AC42" s="217" t="str">
        <f t="shared" si="37"/>
        <v/>
      </c>
      <c r="AD42" s="217" t="str">
        <f t="shared" si="37"/>
        <v/>
      </c>
      <c r="AE42" s="217" t="str">
        <f t="shared" si="37"/>
        <v/>
      </c>
      <c r="AF42" s="217" t="str">
        <f t="shared" si="37"/>
        <v/>
      </c>
      <c r="AG42" s="217" t="str">
        <f t="shared" si="37"/>
        <v/>
      </c>
      <c r="AH42" s="217" t="str">
        <f t="shared" si="37"/>
        <v/>
      </c>
      <c r="AI42" s="217" t="str">
        <f t="shared" si="37"/>
        <v/>
      </c>
      <c r="AJ42" s="217" t="str">
        <f t="shared" si="37"/>
        <v/>
      </c>
      <c r="AK42" s="217" t="str">
        <f t="shared" si="37"/>
        <v/>
      </c>
      <c r="AL42" s="217" t="str">
        <f t="shared" si="37"/>
        <v/>
      </c>
      <c r="AM42" s="217" t="str">
        <f t="shared" si="37"/>
        <v/>
      </c>
      <c r="AN42" s="217" t="str">
        <f>IFERROR(AN21/AN36,"")</f>
        <v/>
      </c>
    </row>
    <row r="43" spans="1:41" x14ac:dyDescent="0.3">
      <c r="A43" s="343"/>
      <c r="C43" s="15"/>
      <c r="D43" s="87"/>
      <c r="E43" s="87"/>
      <c r="F43" s="87"/>
      <c r="G43" s="87"/>
    </row>
    <row r="44" spans="1:41" x14ac:dyDescent="0.3">
      <c r="A44" s="343"/>
      <c r="C44" s="78" t="s">
        <v>142</v>
      </c>
      <c r="D44" s="129">
        <f t="shared" si="35"/>
        <v>0</v>
      </c>
      <c r="F44" s="217" t="str">
        <f>IFERROR(F23/F36,"")</f>
        <v/>
      </c>
      <c r="G44" s="217" t="str">
        <f t="shared" ref="G44:AM44" si="38">IFERROR(G23/G36,"")</f>
        <v/>
      </c>
      <c r="H44" s="217" t="str">
        <f t="shared" si="38"/>
        <v/>
      </c>
      <c r="I44" s="217" t="str">
        <f t="shared" si="38"/>
        <v/>
      </c>
      <c r="J44" s="217" t="str">
        <f t="shared" si="38"/>
        <v/>
      </c>
      <c r="K44" s="324">
        <f t="shared" si="38"/>
        <v>0</v>
      </c>
      <c r="L44" s="217" t="str">
        <f t="shared" si="38"/>
        <v/>
      </c>
      <c r="M44" s="217" t="str">
        <f t="shared" si="38"/>
        <v/>
      </c>
      <c r="N44" s="217" t="str">
        <f t="shared" si="38"/>
        <v/>
      </c>
      <c r="O44" s="217" t="str">
        <f t="shared" si="38"/>
        <v/>
      </c>
      <c r="P44" s="217" t="str">
        <f t="shared" si="38"/>
        <v/>
      </c>
      <c r="Q44" s="217" t="str">
        <f t="shared" si="38"/>
        <v/>
      </c>
      <c r="R44" s="217" t="str">
        <f t="shared" si="38"/>
        <v/>
      </c>
      <c r="S44" s="217" t="str">
        <f t="shared" si="38"/>
        <v/>
      </c>
      <c r="T44" s="217" t="str">
        <f t="shared" si="38"/>
        <v/>
      </c>
      <c r="U44" s="217" t="str">
        <f t="shared" si="38"/>
        <v/>
      </c>
      <c r="V44" s="217" t="str">
        <f t="shared" si="38"/>
        <v/>
      </c>
      <c r="W44" s="217" t="str">
        <f t="shared" si="38"/>
        <v/>
      </c>
      <c r="X44" s="217" t="str">
        <f t="shared" si="38"/>
        <v/>
      </c>
      <c r="Y44" s="217" t="str">
        <f t="shared" si="38"/>
        <v/>
      </c>
      <c r="Z44" s="217" t="str">
        <f t="shared" si="38"/>
        <v/>
      </c>
      <c r="AA44" s="217" t="str">
        <f t="shared" si="38"/>
        <v/>
      </c>
      <c r="AB44" s="217" t="str">
        <f t="shared" si="38"/>
        <v/>
      </c>
      <c r="AC44" s="217" t="str">
        <f t="shared" si="38"/>
        <v/>
      </c>
      <c r="AD44" s="217" t="str">
        <f t="shared" si="38"/>
        <v/>
      </c>
      <c r="AE44" s="217" t="str">
        <f t="shared" si="38"/>
        <v/>
      </c>
      <c r="AF44" s="217" t="str">
        <f t="shared" si="38"/>
        <v/>
      </c>
      <c r="AG44" s="217" t="str">
        <f t="shared" si="38"/>
        <v/>
      </c>
      <c r="AH44" s="217" t="str">
        <f t="shared" si="38"/>
        <v/>
      </c>
      <c r="AI44" s="217" t="str">
        <f t="shared" si="38"/>
        <v/>
      </c>
      <c r="AJ44" s="217" t="str">
        <f t="shared" si="38"/>
        <v/>
      </c>
      <c r="AK44" s="217" t="str">
        <f t="shared" si="38"/>
        <v/>
      </c>
      <c r="AL44" s="217" t="str">
        <f t="shared" si="38"/>
        <v/>
      </c>
      <c r="AM44" s="217" t="str">
        <f t="shared" si="38"/>
        <v/>
      </c>
      <c r="AN44" s="217" t="str">
        <f>IFERROR(AN23/AN36,"")</f>
        <v/>
      </c>
    </row>
    <row r="45" spans="1:41" x14ac:dyDescent="0.3">
      <c r="A45" s="343"/>
      <c r="C45" s="15"/>
      <c r="D45" s="82"/>
      <c r="E45" s="82"/>
      <c r="F45" s="82"/>
      <c r="G45" s="82"/>
      <c r="H45" s="82"/>
      <c r="I45" s="82"/>
      <c r="J45" s="82"/>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82"/>
      <c r="AL45" s="82"/>
      <c r="AM45" s="82"/>
      <c r="AN45" s="82"/>
    </row>
    <row r="46" spans="1:41" x14ac:dyDescent="0.3">
      <c r="A46" s="343"/>
      <c r="C46" s="78" t="s">
        <v>133</v>
      </c>
      <c r="D46" s="129">
        <f t="shared" si="35"/>
        <v>0</v>
      </c>
      <c r="F46" s="217" t="str">
        <f>IFERROR(F25/F36,"")</f>
        <v/>
      </c>
      <c r="G46" s="217" t="str">
        <f t="shared" ref="G46:AN46" si="39">IFERROR(G25/G36,"")</f>
        <v/>
      </c>
      <c r="H46" s="217" t="str">
        <f t="shared" si="39"/>
        <v/>
      </c>
      <c r="I46" s="217" t="str">
        <f t="shared" si="39"/>
        <v/>
      </c>
      <c r="J46" s="217" t="str">
        <f t="shared" si="39"/>
        <v/>
      </c>
      <c r="K46" s="324">
        <f t="shared" si="39"/>
        <v>0</v>
      </c>
      <c r="L46" s="217" t="str">
        <f t="shared" si="39"/>
        <v/>
      </c>
      <c r="M46" s="217" t="str">
        <f t="shared" si="39"/>
        <v/>
      </c>
      <c r="N46" s="217" t="str">
        <f t="shared" si="39"/>
        <v/>
      </c>
      <c r="O46" s="217" t="str">
        <f t="shared" si="39"/>
        <v/>
      </c>
      <c r="P46" s="217" t="str">
        <f t="shared" si="39"/>
        <v/>
      </c>
      <c r="Q46" s="217" t="str">
        <f t="shared" si="39"/>
        <v/>
      </c>
      <c r="R46" s="217" t="str">
        <f t="shared" si="39"/>
        <v/>
      </c>
      <c r="S46" s="217" t="str">
        <f t="shared" si="39"/>
        <v/>
      </c>
      <c r="T46" s="217" t="str">
        <f t="shared" si="39"/>
        <v/>
      </c>
      <c r="U46" s="217" t="str">
        <f t="shared" si="39"/>
        <v/>
      </c>
      <c r="V46" s="217" t="str">
        <f t="shared" si="39"/>
        <v/>
      </c>
      <c r="W46" s="217" t="str">
        <f t="shared" si="39"/>
        <v/>
      </c>
      <c r="X46" s="217" t="str">
        <f t="shared" si="39"/>
        <v/>
      </c>
      <c r="Y46" s="217" t="str">
        <f t="shared" si="39"/>
        <v/>
      </c>
      <c r="Z46" s="217" t="str">
        <f t="shared" si="39"/>
        <v/>
      </c>
      <c r="AA46" s="217" t="str">
        <f t="shared" si="39"/>
        <v/>
      </c>
      <c r="AB46" s="217" t="str">
        <f t="shared" si="39"/>
        <v/>
      </c>
      <c r="AC46" s="217" t="str">
        <f t="shared" si="39"/>
        <v/>
      </c>
      <c r="AD46" s="217" t="str">
        <f t="shared" si="39"/>
        <v/>
      </c>
      <c r="AE46" s="217" t="str">
        <f t="shared" si="39"/>
        <v/>
      </c>
      <c r="AF46" s="217" t="str">
        <f t="shared" si="39"/>
        <v/>
      </c>
      <c r="AG46" s="217" t="str">
        <f t="shared" si="39"/>
        <v/>
      </c>
      <c r="AH46" s="217" t="str">
        <f t="shared" si="39"/>
        <v/>
      </c>
      <c r="AI46" s="217" t="str">
        <f t="shared" si="39"/>
        <v/>
      </c>
      <c r="AJ46" s="217" t="str">
        <f t="shared" si="39"/>
        <v/>
      </c>
      <c r="AK46" s="217" t="str">
        <f t="shared" si="39"/>
        <v/>
      </c>
      <c r="AL46" s="217" t="str">
        <f t="shared" si="39"/>
        <v/>
      </c>
      <c r="AM46" s="217" t="str">
        <f t="shared" si="39"/>
        <v/>
      </c>
      <c r="AN46" s="217" t="str">
        <f t="shared" si="39"/>
        <v/>
      </c>
    </row>
    <row r="48" spans="1:41" x14ac:dyDescent="0.3">
      <c r="D48" s="131"/>
    </row>
    <row r="50" spans="1:51" s="183" customFormat="1" ht="21" x14ac:dyDescent="0.3">
      <c r="A50" s="343" t="s">
        <v>154</v>
      </c>
      <c r="C50" s="218" t="s">
        <v>154</v>
      </c>
      <c r="D50" s="222"/>
      <c r="E50" s="222"/>
      <c r="F50" s="222"/>
      <c r="G50" s="222"/>
      <c r="H50" s="222"/>
      <c r="I50" s="222"/>
      <c r="J50" s="222"/>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Y50" s="157"/>
    </row>
    <row r="51" spans="1:51" x14ac:dyDescent="0.3">
      <c r="A51" s="343"/>
    </row>
    <row r="52" spans="1:51" s="199" customFormat="1" ht="15.6" x14ac:dyDescent="0.3">
      <c r="A52" s="343"/>
      <c r="C52" s="206" t="s">
        <v>98</v>
      </c>
      <c r="D52" s="225">
        <f>SUM(F52:AN52)</f>
        <v>0</v>
      </c>
      <c r="E52" s="6"/>
      <c r="F52" s="217" t="str">
        <f>IFERROR(F42-F44-F46-F38+F40,"")</f>
        <v/>
      </c>
      <c r="G52" s="217" t="str">
        <f t="shared" ref="G52:J52" si="40">IFERROR(G42-G44-G46-G38+G40,"")</f>
        <v/>
      </c>
      <c r="H52" s="217" t="str">
        <f t="shared" si="40"/>
        <v/>
      </c>
      <c r="I52" s="217" t="str">
        <f t="shared" si="40"/>
        <v/>
      </c>
      <c r="J52" s="217" t="str">
        <f t="shared" si="40"/>
        <v/>
      </c>
      <c r="K52" s="324">
        <f>IFERROR(K42-K44-K46-K38+K40,"")</f>
        <v>0</v>
      </c>
      <c r="L52" s="217" t="str">
        <f>IFERROR(L42-L44-L46-L38+L40,"")</f>
        <v/>
      </c>
      <c r="M52" s="217" t="str">
        <f t="shared" ref="M52:AN52" si="41">IFERROR(M42-M44-M46-M38+M40,"")</f>
        <v/>
      </c>
      <c r="N52" s="217" t="str">
        <f t="shared" si="41"/>
        <v/>
      </c>
      <c r="O52" s="217" t="str">
        <f t="shared" si="41"/>
        <v/>
      </c>
      <c r="P52" s="217" t="str">
        <f t="shared" si="41"/>
        <v/>
      </c>
      <c r="Q52" s="217" t="str">
        <f t="shared" si="41"/>
        <v/>
      </c>
      <c r="R52" s="217" t="str">
        <f t="shared" si="41"/>
        <v/>
      </c>
      <c r="S52" s="217" t="str">
        <f t="shared" si="41"/>
        <v/>
      </c>
      <c r="T52" s="217" t="str">
        <f t="shared" si="41"/>
        <v/>
      </c>
      <c r="U52" s="217" t="str">
        <f t="shared" si="41"/>
        <v/>
      </c>
      <c r="V52" s="217" t="str">
        <f t="shared" si="41"/>
        <v/>
      </c>
      <c r="W52" s="217" t="str">
        <f t="shared" si="41"/>
        <v/>
      </c>
      <c r="X52" s="217" t="str">
        <f t="shared" si="41"/>
        <v/>
      </c>
      <c r="Y52" s="217" t="str">
        <f t="shared" si="41"/>
        <v/>
      </c>
      <c r="Z52" s="217" t="str">
        <f t="shared" si="41"/>
        <v/>
      </c>
      <c r="AA52" s="217" t="str">
        <f t="shared" si="41"/>
        <v/>
      </c>
      <c r="AB52" s="217" t="str">
        <f t="shared" si="41"/>
        <v/>
      </c>
      <c r="AC52" s="217" t="str">
        <f t="shared" si="41"/>
        <v/>
      </c>
      <c r="AD52" s="217" t="str">
        <f t="shared" si="41"/>
        <v/>
      </c>
      <c r="AE52" s="217" t="str">
        <f t="shared" si="41"/>
        <v/>
      </c>
      <c r="AF52" s="217" t="str">
        <f t="shared" si="41"/>
        <v/>
      </c>
      <c r="AG52" s="217" t="str">
        <f t="shared" si="41"/>
        <v/>
      </c>
      <c r="AH52" s="217" t="str">
        <f t="shared" si="41"/>
        <v/>
      </c>
      <c r="AI52" s="217" t="str">
        <f t="shared" si="41"/>
        <v/>
      </c>
      <c r="AJ52" s="217" t="str">
        <f t="shared" si="41"/>
        <v/>
      </c>
      <c r="AK52" s="217" t="str">
        <f t="shared" si="41"/>
        <v/>
      </c>
      <c r="AL52" s="217" t="str">
        <f t="shared" si="41"/>
        <v/>
      </c>
      <c r="AM52" s="217" t="str">
        <f t="shared" si="41"/>
        <v/>
      </c>
      <c r="AN52" s="217" t="str">
        <f t="shared" si="41"/>
        <v/>
      </c>
      <c r="AO52" s="6"/>
      <c r="AP52" s="6"/>
      <c r="AQ52" s="6"/>
      <c r="AR52" s="6"/>
      <c r="AS52" s="6"/>
      <c r="AY52" s="208"/>
    </row>
    <row r="53" spans="1:51" x14ac:dyDescent="0.3">
      <c r="A53" s="343"/>
      <c r="D53" s="131"/>
    </row>
    <row r="54" spans="1:51" x14ac:dyDescent="0.3">
      <c r="A54" s="343"/>
      <c r="D54" s="131"/>
    </row>
    <row r="55" spans="1:51" x14ac:dyDescent="0.3">
      <c r="A55" s="343"/>
      <c r="D55" s="131"/>
    </row>
    <row r="56" spans="1:51" x14ac:dyDescent="0.3">
      <c r="A56" s="343"/>
      <c r="D56" s="131"/>
    </row>
    <row r="57" spans="1:51" x14ac:dyDescent="0.3">
      <c r="A57" s="343"/>
    </row>
    <row r="58" spans="1:51" s="199" customFormat="1" ht="15.6" x14ac:dyDescent="0.3">
      <c r="A58" s="343"/>
      <c r="C58" s="224" t="s">
        <v>100</v>
      </c>
      <c r="D58" s="226" t="str">
        <f>IFERROR(IRR(F58:AN58,2%),"")</f>
        <v/>
      </c>
      <c r="E58" s="6"/>
      <c r="F58" s="217" t="str">
        <f t="shared" ref="F58:AN58" si="42">IFERROR(F21-F23-F25-F17+F19,"")</f>
        <v/>
      </c>
      <c r="G58" s="217" t="str">
        <f t="shared" si="42"/>
        <v/>
      </c>
      <c r="H58" s="217" t="str">
        <f t="shared" si="42"/>
        <v/>
      </c>
      <c r="I58" s="217" t="str">
        <f t="shared" si="42"/>
        <v/>
      </c>
      <c r="J58" s="217" t="str">
        <f t="shared" si="42"/>
        <v/>
      </c>
      <c r="K58" s="324">
        <f t="shared" si="42"/>
        <v>0</v>
      </c>
      <c r="L58" s="217" t="str">
        <f t="shared" si="42"/>
        <v/>
      </c>
      <c r="M58" s="217" t="str">
        <f t="shared" si="42"/>
        <v/>
      </c>
      <c r="N58" s="217" t="str">
        <f t="shared" si="42"/>
        <v/>
      </c>
      <c r="O58" s="217" t="str">
        <f t="shared" si="42"/>
        <v/>
      </c>
      <c r="P58" s="217" t="str">
        <f t="shared" si="42"/>
        <v/>
      </c>
      <c r="Q58" s="217" t="str">
        <f t="shared" si="42"/>
        <v/>
      </c>
      <c r="R58" s="217" t="str">
        <f t="shared" si="42"/>
        <v/>
      </c>
      <c r="S58" s="217" t="str">
        <f t="shared" si="42"/>
        <v/>
      </c>
      <c r="T58" s="217" t="str">
        <f t="shared" si="42"/>
        <v/>
      </c>
      <c r="U58" s="217" t="str">
        <f t="shared" si="42"/>
        <v/>
      </c>
      <c r="V58" s="217" t="str">
        <f t="shared" si="42"/>
        <v/>
      </c>
      <c r="W58" s="217" t="str">
        <f t="shared" si="42"/>
        <v/>
      </c>
      <c r="X58" s="217" t="str">
        <f t="shared" si="42"/>
        <v/>
      </c>
      <c r="Y58" s="217" t="str">
        <f t="shared" si="42"/>
        <v/>
      </c>
      <c r="Z58" s="217" t="str">
        <f t="shared" si="42"/>
        <v/>
      </c>
      <c r="AA58" s="217" t="str">
        <f t="shared" si="42"/>
        <v/>
      </c>
      <c r="AB58" s="217" t="str">
        <f t="shared" si="42"/>
        <v/>
      </c>
      <c r="AC58" s="217" t="str">
        <f t="shared" si="42"/>
        <v/>
      </c>
      <c r="AD58" s="217" t="str">
        <f t="shared" si="42"/>
        <v/>
      </c>
      <c r="AE58" s="217" t="str">
        <f t="shared" si="42"/>
        <v/>
      </c>
      <c r="AF58" s="217" t="str">
        <f t="shared" si="42"/>
        <v/>
      </c>
      <c r="AG58" s="217" t="str">
        <f t="shared" si="42"/>
        <v/>
      </c>
      <c r="AH58" s="217" t="str">
        <f t="shared" si="42"/>
        <v/>
      </c>
      <c r="AI58" s="217" t="str">
        <f t="shared" si="42"/>
        <v/>
      </c>
      <c r="AJ58" s="217" t="str">
        <f t="shared" si="42"/>
        <v/>
      </c>
      <c r="AK58" s="217" t="str">
        <f t="shared" si="42"/>
        <v/>
      </c>
      <c r="AL58" s="217" t="str">
        <f t="shared" si="42"/>
        <v/>
      </c>
      <c r="AM58" s="217" t="str">
        <f t="shared" si="42"/>
        <v/>
      </c>
      <c r="AN58" s="217" t="str">
        <f t="shared" si="42"/>
        <v/>
      </c>
      <c r="AO58" s="6"/>
      <c r="AP58" s="6"/>
      <c r="AQ58" s="6"/>
      <c r="AR58" s="6"/>
      <c r="AS58" s="6"/>
      <c r="AY58" s="208"/>
    </row>
    <row r="59" spans="1:51" x14ac:dyDescent="0.3">
      <c r="A59" s="343"/>
    </row>
    <row r="60" spans="1:51" x14ac:dyDescent="0.3">
      <c r="A60" s="343"/>
    </row>
    <row r="61" spans="1:51" x14ac:dyDescent="0.3">
      <c r="A61" s="343"/>
    </row>
    <row r="62" spans="1:51" x14ac:dyDescent="0.3">
      <c r="A62" s="343"/>
    </row>
  </sheetData>
  <mergeCells count="6">
    <mergeCell ref="A29:A46"/>
    <mergeCell ref="A50:A62"/>
    <mergeCell ref="C7:D7"/>
    <mergeCell ref="C9:E10"/>
    <mergeCell ref="A15:A25"/>
    <mergeCell ref="C32:D32"/>
  </mergeCells>
  <printOptions horizontalCentered="1"/>
  <pageMargins left="0.23622047244094491" right="0.23622047244094491" top="0.74803149606299213" bottom="0.74803149606299213" header="0.31496062992125984" footer="0.31496062992125984"/>
  <pageSetup paperSize="8" scale="40" orientation="landscape" r:id="rId1"/>
  <headerFooter>
    <oddFooter>&amp;CPágina &amp;P/&amp;N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BB054E-2A2F-46EF-9107-FEE0A9ADF997}">
  <sheetPr>
    <tabColor theme="4" tint="0.59999389629810485"/>
  </sheetPr>
  <dimension ref="A1:AX113"/>
  <sheetViews>
    <sheetView showGridLines="0" topLeftCell="A46" zoomScaleNormal="100" zoomScalePageLayoutView="112" workbookViewId="0">
      <selection activeCell="C41" sqref="C41"/>
    </sheetView>
  </sheetViews>
  <sheetFormatPr defaultColWidth="8.5546875" defaultRowHeight="10.199999999999999" x14ac:dyDescent="0.3"/>
  <cols>
    <col min="1" max="1" width="8.5546875" style="6" customWidth="1"/>
    <col min="2" max="2" width="2.5546875" style="6" customWidth="1"/>
    <col min="3" max="3" width="70.77734375" style="6" customWidth="1"/>
    <col min="4" max="9" width="10.5546875" style="6" customWidth="1"/>
    <col min="10" max="39" width="10.5546875" style="5" customWidth="1"/>
    <col min="40" max="44" width="10.5546875" style="6" customWidth="1"/>
    <col min="45" max="49" width="10.77734375" style="6" customWidth="1"/>
    <col min="50" max="50" width="8.5546875" style="5"/>
    <col min="51" max="16384" width="8.5546875" style="6"/>
  </cols>
  <sheetData>
    <row r="1" spans="1:50" ht="50.1" customHeight="1" x14ac:dyDescent="0.3"/>
    <row r="3" spans="1:50" s="8" customFormat="1" x14ac:dyDescent="0.3">
      <c r="A3" s="4" t="s">
        <v>1</v>
      </c>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6"/>
    </row>
    <row r="4" spans="1:50" s="8" customFormat="1" x14ac:dyDescent="0.3">
      <c r="A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6"/>
    </row>
    <row r="6" spans="1:50" s="7" customFormat="1" x14ac:dyDescent="0.3">
      <c r="C6" s="4"/>
      <c r="D6" s="4"/>
      <c r="E6" s="4"/>
      <c r="F6" s="4"/>
      <c r="G6" s="4"/>
      <c r="H6" s="4"/>
      <c r="I6" s="77"/>
      <c r="J6" s="65"/>
      <c r="K6" s="77"/>
      <c r="L6" s="4"/>
      <c r="M6" s="4"/>
      <c r="N6" s="4"/>
      <c r="O6" s="4"/>
      <c r="P6" s="4"/>
      <c r="Q6" s="4"/>
      <c r="R6" s="4"/>
      <c r="S6" s="4"/>
      <c r="T6" s="4"/>
      <c r="U6" s="4"/>
      <c r="V6" s="4"/>
      <c r="W6" s="4"/>
      <c r="X6" s="4"/>
      <c r="Y6" s="4"/>
      <c r="Z6" s="4"/>
      <c r="AA6" s="4"/>
      <c r="AB6" s="4"/>
      <c r="AC6" s="4"/>
      <c r="AD6" s="4"/>
      <c r="AE6" s="4"/>
      <c r="AF6" s="4"/>
      <c r="AG6" s="4"/>
      <c r="AH6" s="4"/>
      <c r="AI6" s="4"/>
      <c r="AJ6" s="4"/>
      <c r="AK6" s="4"/>
      <c r="AL6" s="4"/>
      <c r="AM6" s="4"/>
      <c r="AN6" s="6"/>
      <c r="AO6" s="4"/>
      <c r="AP6" s="4"/>
      <c r="AQ6" s="4"/>
      <c r="AR6" s="4"/>
      <c r="AS6" s="4"/>
      <c r="AT6" s="4"/>
      <c r="AU6" s="4"/>
      <c r="AV6" s="4"/>
      <c r="AW6" s="4"/>
      <c r="AX6" s="4"/>
    </row>
    <row r="7" spans="1:50" s="4" customFormat="1" ht="30" customHeight="1" x14ac:dyDescent="0.3">
      <c r="C7" s="342" t="s">
        <v>224</v>
      </c>
      <c r="D7" s="342"/>
      <c r="E7" s="327">
        <f>'I.3 Invest+Substituição'!E7</f>
        <v>0</v>
      </c>
      <c r="F7" s="327">
        <f>'I.3 Invest+Substituição'!F7</f>
        <v>0</v>
      </c>
      <c r="G7" s="327">
        <f>'I.3 Invest+Substituição'!G7</f>
        <v>0</v>
      </c>
      <c r="H7" s="327">
        <f>'I.3 Invest+Substituição'!H7</f>
        <v>0</v>
      </c>
      <c r="I7" s="327">
        <f>'I.3 Invest+Substituição'!I7</f>
        <v>0</v>
      </c>
      <c r="J7" s="328">
        <f>'I.3 Invest+Substituição'!J7</f>
        <v>1</v>
      </c>
      <c r="K7" s="327">
        <f>'I.3 Invest+Substituição'!K7</f>
        <v>2</v>
      </c>
      <c r="L7" s="327">
        <f>'I.3 Invest+Substituição'!L7</f>
        <v>3</v>
      </c>
      <c r="M7" s="327">
        <f>'I.3 Invest+Substituição'!M7</f>
        <v>4</v>
      </c>
      <c r="N7" s="327">
        <f>'I.3 Invest+Substituição'!N7</f>
        <v>5</v>
      </c>
      <c r="O7" s="327">
        <f>'I.3 Invest+Substituição'!O7</f>
        <v>6</v>
      </c>
      <c r="P7" s="327">
        <f>'I.3 Invest+Substituição'!P7</f>
        <v>7</v>
      </c>
      <c r="Q7" s="327">
        <f>'I.3 Invest+Substituição'!Q7</f>
        <v>8</v>
      </c>
      <c r="R7" s="327">
        <f>'I.3 Invest+Substituição'!R7</f>
        <v>9</v>
      </c>
      <c r="S7" s="327">
        <f>'I.3 Invest+Substituição'!S7</f>
        <v>10</v>
      </c>
      <c r="T7" s="327">
        <f>'I.3 Invest+Substituição'!T7</f>
        <v>11</v>
      </c>
      <c r="U7" s="327">
        <f>'I.3 Invest+Substituição'!U7</f>
        <v>12</v>
      </c>
      <c r="V7" s="327">
        <f>'I.3 Invest+Substituição'!V7</f>
        <v>13</v>
      </c>
      <c r="W7" s="327">
        <f>'I.3 Invest+Substituição'!W7</f>
        <v>14</v>
      </c>
      <c r="X7" s="327">
        <f>'I.3 Invest+Substituição'!X7</f>
        <v>15</v>
      </c>
      <c r="Y7" s="327">
        <f>'I.3 Invest+Substituição'!Y7</f>
        <v>16</v>
      </c>
      <c r="Z7" s="327">
        <f>'I.3 Invest+Substituição'!Z7</f>
        <v>17</v>
      </c>
      <c r="AA7" s="327">
        <f>'I.3 Invest+Substituição'!AA7</f>
        <v>18</v>
      </c>
      <c r="AB7" s="327">
        <f>'I.3 Invest+Substituição'!AB7</f>
        <v>19</v>
      </c>
      <c r="AC7" s="327">
        <f>'I.3 Invest+Substituição'!AC7</f>
        <v>20</v>
      </c>
      <c r="AD7" s="327">
        <f>'I.3 Invest+Substituição'!AD7</f>
        <v>21</v>
      </c>
      <c r="AE7" s="327">
        <f>'I.3 Invest+Substituição'!AE7</f>
        <v>22</v>
      </c>
      <c r="AF7" s="327">
        <f>'I.3 Invest+Substituição'!AF7</f>
        <v>23</v>
      </c>
      <c r="AG7" s="327">
        <f>'I.3 Invest+Substituição'!AG7</f>
        <v>24</v>
      </c>
      <c r="AH7" s="327">
        <f>'I.3 Invest+Substituição'!AH7</f>
        <v>25</v>
      </c>
      <c r="AI7" s="327">
        <f>'I.3 Invest+Substituição'!AI7</f>
        <v>26</v>
      </c>
      <c r="AJ7" s="327">
        <f>'I.3 Invest+Substituição'!AJ7</f>
        <v>27</v>
      </c>
      <c r="AK7" s="327">
        <f>'I.3 Invest+Substituição'!AK7</f>
        <v>28</v>
      </c>
      <c r="AL7" s="327">
        <f>'I.3 Invest+Substituição'!AL7</f>
        <v>29</v>
      </c>
      <c r="AM7" s="327">
        <f>'I.3 Invest+Substituição'!AM7</f>
        <v>30</v>
      </c>
      <c r="AN7" s="6"/>
    </row>
    <row r="8" spans="1:50" s="4" customFormat="1" x14ac:dyDescent="0.3">
      <c r="C8" s="72"/>
      <c r="D8" s="72"/>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6"/>
    </row>
    <row r="9" spans="1:50" s="4" customFormat="1" x14ac:dyDescent="0.3">
      <c r="C9" s="72"/>
      <c r="D9" s="72"/>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6"/>
    </row>
    <row r="10" spans="1:50" s="4" customFormat="1" x14ac:dyDescent="0.3">
      <c r="C10" s="72"/>
      <c r="D10" s="72"/>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6"/>
    </row>
    <row r="11" spans="1:50" s="227" customFormat="1" ht="21" x14ac:dyDescent="0.3">
      <c r="A11" s="176"/>
      <c r="C11" s="153" t="s">
        <v>155</v>
      </c>
      <c r="D11" s="153"/>
      <c r="E11" s="228"/>
      <c r="F11" s="228"/>
      <c r="G11" s="228"/>
      <c r="H11" s="228"/>
      <c r="I11" s="228"/>
      <c r="J11" s="228"/>
      <c r="K11" s="228"/>
      <c r="L11" s="228"/>
      <c r="M11" s="228"/>
      <c r="N11" s="229"/>
      <c r="O11" s="229"/>
      <c r="P11" s="229"/>
      <c r="Q11" s="229"/>
      <c r="R11" s="229"/>
      <c r="S11" s="229"/>
      <c r="T11" s="229"/>
      <c r="U11" s="229"/>
      <c r="V11" s="229"/>
      <c r="W11" s="229"/>
      <c r="X11" s="229"/>
      <c r="Y11" s="229"/>
      <c r="Z11" s="229"/>
      <c r="AA11" s="229"/>
      <c r="AB11" s="229"/>
      <c r="AC11" s="229"/>
      <c r="AD11" s="229"/>
      <c r="AE11" s="229"/>
      <c r="AF11" s="229"/>
      <c r="AG11" s="229"/>
      <c r="AH11" s="229"/>
      <c r="AI11" s="229"/>
      <c r="AJ11" s="229"/>
      <c r="AK11" s="229"/>
      <c r="AL11" s="229"/>
      <c r="AM11" s="229"/>
      <c r="AN11" s="6"/>
    </row>
    <row r="12" spans="1:50" s="4" customFormat="1" x14ac:dyDescent="0.3">
      <c r="D12" s="13"/>
      <c r="E12" s="14"/>
      <c r="F12" s="14"/>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6"/>
      <c r="AX12" s="3"/>
    </row>
    <row r="13" spans="1:50" s="7" customFormat="1" x14ac:dyDescent="0.3">
      <c r="A13" s="343" t="s">
        <v>101</v>
      </c>
      <c r="C13" s="361" t="s">
        <v>162</v>
      </c>
      <c r="D13" s="234"/>
      <c r="E13" s="184" t="s">
        <v>120</v>
      </c>
      <c r="F13" s="213"/>
      <c r="G13" s="213"/>
      <c r="H13" s="213"/>
      <c r="I13" s="213"/>
      <c r="J13" s="109" t="s">
        <v>49</v>
      </c>
      <c r="K13" s="213"/>
      <c r="L13" s="213"/>
      <c r="M13" s="184"/>
      <c r="N13" s="184"/>
      <c r="O13" s="184"/>
      <c r="P13" s="184"/>
      <c r="Q13" s="184"/>
      <c r="R13" s="184"/>
      <c r="S13" s="184"/>
      <c r="T13" s="184"/>
      <c r="U13" s="184"/>
      <c r="V13" s="184"/>
      <c r="W13" s="184"/>
      <c r="X13" s="184"/>
      <c r="Y13" s="184"/>
      <c r="Z13" s="184"/>
      <c r="AA13" s="184"/>
      <c r="AB13" s="184"/>
      <c r="AC13" s="184"/>
      <c r="AD13" s="184"/>
      <c r="AE13" s="184"/>
      <c r="AF13" s="184"/>
      <c r="AG13" s="184"/>
      <c r="AH13" s="184"/>
      <c r="AI13" s="184"/>
      <c r="AJ13" s="184"/>
      <c r="AK13" s="184"/>
      <c r="AL13" s="184"/>
      <c r="AM13" s="230" t="s">
        <v>122</v>
      </c>
      <c r="AN13" s="6"/>
      <c r="AX13" s="10"/>
    </row>
    <row r="14" spans="1:50" s="7" customFormat="1" x14ac:dyDescent="0.3">
      <c r="A14" s="343"/>
      <c r="C14" s="362"/>
      <c r="D14" s="235" t="s">
        <v>10</v>
      </c>
      <c r="E14" s="35">
        <f t="shared" ref="E14:G14" si="0">F14-1</f>
        <v>-5</v>
      </c>
      <c r="F14" s="35">
        <f t="shared" si="0"/>
        <v>-4</v>
      </c>
      <c r="G14" s="35">
        <f t="shared" si="0"/>
        <v>-3</v>
      </c>
      <c r="H14" s="35">
        <f>I14-1</f>
        <v>-2</v>
      </c>
      <c r="I14" s="35">
        <f>J14-1</f>
        <v>-1</v>
      </c>
      <c r="J14" s="109">
        <f>'I.2 Base'!$D$7</f>
        <v>0</v>
      </c>
      <c r="K14" s="35">
        <f>J14+1</f>
        <v>1</v>
      </c>
      <c r="L14" s="35">
        <f t="shared" ref="L14:AM14" si="1">K14+1</f>
        <v>2</v>
      </c>
      <c r="M14" s="35">
        <f t="shared" si="1"/>
        <v>3</v>
      </c>
      <c r="N14" s="35">
        <f t="shared" si="1"/>
        <v>4</v>
      </c>
      <c r="O14" s="35">
        <f t="shared" si="1"/>
        <v>5</v>
      </c>
      <c r="P14" s="35">
        <f t="shared" si="1"/>
        <v>6</v>
      </c>
      <c r="Q14" s="35">
        <f t="shared" si="1"/>
        <v>7</v>
      </c>
      <c r="R14" s="35">
        <f t="shared" si="1"/>
        <v>8</v>
      </c>
      <c r="S14" s="35">
        <f t="shared" si="1"/>
        <v>9</v>
      </c>
      <c r="T14" s="35">
        <f t="shared" si="1"/>
        <v>10</v>
      </c>
      <c r="U14" s="35">
        <f t="shared" si="1"/>
        <v>11</v>
      </c>
      <c r="V14" s="35">
        <f t="shared" si="1"/>
        <v>12</v>
      </c>
      <c r="W14" s="35">
        <f t="shared" si="1"/>
        <v>13</v>
      </c>
      <c r="X14" s="35">
        <f t="shared" si="1"/>
        <v>14</v>
      </c>
      <c r="Y14" s="35">
        <f t="shared" si="1"/>
        <v>15</v>
      </c>
      <c r="Z14" s="35">
        <f t="shared" si="1"/>
        <v>16</v>
      </c>
      <c r="AA14" s="35">
        <f t="shared" si="1"/>
        <v>17</v>
      </c>
      <c r="AB14" s="35">
        <f t="shared" si="1"/>
        <v>18</v>
      </c>
      <c r="AC14" s="35">
        <f t="shared" si="1"/>
        <v>19</v>
      </c>
      <c r="AD14" s="35">
        <f t="shared" si="1"/>
        <v>20</v>
      </c>
      <c r="AE14" s="35">
        <f t="shared" si="1"/>
        <v>21</v>
      </c>
      <c r="AF14" s="35">
        <f t="shared" si="1"/>
        <v>22</v>
      </c>
      <c r="AG14" s="35">
        <f t="shared" si="1"/>
        <v>23</v>
      </c>
      <c r="AH14" s="35">
        <f t="shared" si="1"/>
        <v>24</v>
      </c>
      <c r="AI14" s="35">
        <f t="shared" si="1"/>
        <v>25</v>
      </c>
      <c r="AJ14" s="35">
        <f t="shared" si="1"/>
        <v>26</v>
      </c>
      <c r="AK14" s="35">
        <f t="shared" si="1"/>
        <v>27</v>
      </c>
      <c r="AL14" s="35">
        <f t="shared" si="1"/>
        <v>28</v>
      </c>
      <c r="AM14" s="35">
        <f t="shared" si="1"/>
        <v>29</v>
      </c>
      <c r="AN14" s="6"/>
      <c r="AX14" s="10"/>
    </row>
    <row r="15" spans="1:50" s="13" customFormat="1" x14ac:dyDescent="0.3">
      <c r="A15" s="343"/>
      <c r="C15" s="262" t="s">
        <v>226</v>
      </c>
      <c r="D15" s="79">
        <f>SUM(E15:AM15)</f>
        <v>0</v>
      </c>
      <c r="E15" s="264"/>
      <c r="F15" s="264"/>
      <c r="G15" s="264"/>
      <c r="H15" s="264"/>
      <c r="I15" s="264"/>
      <c r="J15" s="263"/>
      <c r="K15" s="264"/>
      <c r="L15" s="264"/>
      <c r="M15" s="264"/>
      <c r="N15" s="264"/>
      <c r="O15" s="264"/>
      <c r="P15" s="264"/>
      <c r="Q15" s="264"/>
      <c r="R15" s="264"/>
      <c r="S15" s="264"/>
      <c r="T15" s="264"/>
      <c r="U15" s="264"/>
      <c r="V15" s="264"/>
      <c r="W15" s="264"/>
      <c r="X15" s="264"/>
      <c r="Y15" s="264"/>
      <c r="Z15" s="264"/>
      <c r="AA15" s="264"/>
      <c r="AB15" s="264"/>
      <c r="AC15" s="264"/>
      <c r="AD15" s="264"/>
      <c r="AE15" s="264"/>
      <c r="AF15" s="264"/>
      <c r="AG15" s="264"/>
      <c r="AH15" s="264"/>
      <c r="AI15" s="264"/>
      <c r="AJ15" s="264"/>
      <c r="AK15" s="264"/>
      <c r="AL15" s="264"/>
      <c r="AM15" s="264"/>
      <c r="AN15" s="6"/>
      <c r="AX15" s="14"/>
    </row>
    <row r="16" spans="1:50" s="13" customFormat="1" x14ac:dyDescent="0.3">
      <c r="A16" s="343"/>
      <c r="C16" s="262"/>
      <c r="D16" s="79">
        <f t="shared" ref="D16:D28" si="2">SUM(E16:AM16)</f>
        <v>0</v>
      </c>
      <c r="E16" s="264"/>
      <c r="F16" s="264"/>
      <c r="G16" s="264"/>
      <c r="H16" s="264"/>
      <c r="I16" s="264"/>
      <c r="J16" s="263"/>
      <c r="K16" s="264"/>
      <c r="L16" s="264"/>
      <c r="M16" s="264"/>
      <c r="N16" s="264"/>
      <c r="O16" s="264"/>
      <c r="P16" s="264"/>
      <c r="Q16" s="264"/>
      <c r="R16" s="264"/>
      <c r="S16" s="264"/>
      <c r="T16" s="264"/>
      <c r="U16" s="264"/>
      <c r="V16" s="264"/>
      <c r="W16" s="264"/>
      <c r="X16" s="264"/>
      <c r="Y16" s="264"/>
      <c r="Z16" s="264"/>
      <c r="AA16" s="264"/>
      <c r="AB16" s="264"/>
      <c r="AC16" s="264"/>
      <c r="AD16" s="264"/>
      <c r="AE16" s="264"/>
      <c r="AF16" s="264"/>
      <c r="AG16" s="264"/>
      <c r="AH16" s="264"/>
      <c r="AI16" s="264"/>
      <c r="AJ16" s="264"/>
      <c r="AK16" s="264"/>
      <c r="AL16" s="264"/>
      <c r="AM16" s="264"/>
      <c r="AN16" s="6"/>
      <c r="AX16" s="14"/>
    </row>
    <row r="17" spans="1:50" s="13" customFormat="1" x14ac:dyDescent="0.3">
      <c r="A17" s="343"/>
      <c r="C17" s="262"/>
      <c r="D17" s="79">
        <f t="shared" si="2"/>
        <v>0</v>
      </c>
      <c r="E17" s="264"/>
      <c r="F17" s="264"/>
      <c r="G17" s="264"/>
      <c r="H17" s="264"/>
      <c r="I17" s="264"/>
      <c r="J17" s="263"/>
      <c r="K17" s="264"/>
      <c r="L17" s="264"/>
      <c r="M17" s="264"/>
      <c r="N17" s="264"/>
      <c r="O17" s="264"/>
      <c r="P17" s="264"/>
      <c r="Q17" s="264"/>
      <c r="R17" s="264"/>
      <c r="S17" s="264"/>
      <c r="T17" s="264"/>
      <c r="U17" s="264"/>
      <c r="V17" s="264"/>
      <c r="W17" s="264"/>
      <c r="X17" s="264"/>
      <c r="Y17" s="264"/>
      <c r="Z17" s="264"/>
      <c r="AA17" s="264"/>
      <c r="AB17" s="264"/>
      <c r="AC17" s="264"/>
      <c r="AD17" s="264"/>
      <c r="AE17" s="264"/>
      <c r="AF17" s="264"/>
      <c r="AG17" s="264"/>
      <c r="AH17" s="264"/>
      <c r="AI17" s="264"/>
      <c r="AJ17" s="264"/>
      <c r="AK17" s="264"/>
      <c r="AL17" s="264"/>
      <c r="AM17" s="264"/>
      <c r="AN17" s="6"/>
      <c r="AX17" s="14"/>
    </row>
    <row r="18" spans="1:50" s="13" customFormat="1" x14ac:dyDescent="0.3">
      <c r="A18" s="343"/>
      <c r="C18" s="262"/>
      <c r="D18" s="79">
        <f t="shared" si="2"/>
        <v>0</v>
      </c>
      <c r="E18" s="264"/>
      <c r="F18" s="264"/>
      <c r="G18" s="264"/>
      <c r="H18" s="264"/>
      <c r="I18" s="264"/>
      <c r="J18" s="263"/>
      <c r="K18" s="264"/>
      <c r="L18" s="264"/>
      <c r="M18" s="264"/>
      <c r="N18" s="264"/>
      <c r="O18" s="264"/>
      <c r="P18" s="264"/>
      <c r="Q18" s="264"/>
      <c r="R18" s="264"/>
      <c r="S18" s="264"/>
      <c r="T18" s="264"/>
      <c r="U18" s="264"/>
      <c r="V18" s="264"/>
      <c r="W18" s="264"/>
      <c r="X18" s="264"/>
      <c r="Y18" s="264"/>
      <c r="Z18" s="264"/>
      <c r="AA18" s="264"/>
      <c r="AB18" s="264"/>
      <c r="AC18" s="264"/>
      <c r="AD18" s="264"/>
      <c r="AE18" s="264"/>
      <c r="AF18" s="264"/>
      <c r="AG18" s="264"/>
      <c r="AH18" s="264"/>
      <c r="AI18" s="264"/>
      <c r="AJ18" s="264"/>
      <c r="AK18" s="264"/>
      <c r="AL18" s="264"/>
      <c r="AM18" s="264"/>
      <c r="AN18" s="6"/>
      <c r="AX18" s="14"/>
    </row>
    <row r="19" spans="1:50" s="13" customFormat="1" x14ac:dyDescent="0.3">
      <c r="A19" s="343"/>
      <c r="C19" s="262"/>
      <c r="D19" s="79">
        <f t="shared" si="2"/>
        <v>0</v>
      </c>
      <c r="E19" s="264"/>
      <c r="F19" s="264"/>
      <c r="G19" s="264"/>
      <c r="H19" s="264"/>
      <c r="I19" s="264"/>
      <c r="J19" s="263"/>
      <c r="K19" s="264"/>
      <c r="L19" s="264"/>
      <c r="M19" s="264"/>
      <c r="N19" s="264"/>
      <c r="O19" s="264"/>
      <c r="P19" s="264"/>
      <c r="Q19" s="264"/>
      <c r="R19" s="264"/>
      <c r="S19" s="264"/>
      <c r="T19" s="264"/>
      <c r="U19" s="264"/>
      <c r="V19" s="264"/>
      <c r="W19" s="264"/>
      <c r="X19" s="264"/>
      <c r="Y19" s="264"/>
      <c r="Z19" s="264"/>
      <c r="AA19" s="264"/>
      <c r="AB19" s="264"/>
      <c r="AC19" s="264"/>
      <c r="AD19" s="264"/>
      <c r="AE19" s="264"/>
      <c r="AF19" s="264"/>
      <c r="AG19" s="264"/>
      <c r="AH19" s="264"/>
      <c r="AI19" s="264"/>
      <c r="AJ19" s="264"/>
      <c r="AK19" s="264"/>
      <c r="AL19" s="264"/>
      <c r="AM19" s="264"/>
      <c r="AN19" s="6"/>
      <c r="AX19" s="14"/>
    </row>
    <row r="20" spans="1:50" s="13" customFormat="1" x14ac:dyDescent="0.3">
      <c r="A20" s="343"/>
      <c r="C20" s="262"/>
      <c r="D20" s="79">
        <f t="shared" si="2"/>
        <v>0</v>
      </c>
      <c r="E20" s="264"/>
      <c r="F20" s="264"/>
      <c r="G20" s="264"/>
      <c r="H20" s="264"/>
      <c r="I20" s="264"/>
      <c r="J20" s="263"/>
      <c r="K20" s="264"/>
      <c r="L20" s="264"/>
      <c r="M20" s="264"/>
      <c r="N20" s="264"/>
      <c r="O20" s="264"/>
      <c r="P20" s="264"/>
      <c r="Q20" s="264"/>
      <c r="R20" s="264"/>
      <c r="S20" s="264"/>
      <c r="T20" s="264"/>
      <c r="U20" s="264"/>
      <c r="V20" s="264"/>
      <c r="W20" s="264"/>
      <c r="X20" s="264"/>
      <c r="Y20" s="264"/>
      <c r="Z20" s="264"/>
      <c r="AA20" s="264"/>
      <c r="AB20" s="264"/>
      <c r="AC20" s="264"/>
      <c r="AD20" s="264"/>
      <c r="AE20" s="264"/>
      <c r="AF20" s="264"/>
      <c r="AG20" s="264"/>
      <c r="AH20" s="264"/>
      <c r="AI20" s="264"/>
      <c r="AJ20" s="264"/>
      <c r="AK20" s="264"/>
      <c r="AL20" s="264"/>
      <c r="AM20" s="264"/>
      <c r="AN20" s="6"/>
      <c r="AX20" s="14"/>
    </row>
    <row r="21" spans="1:50" s="13" customFormat="1" x14ac:dyDescent="0.3">
      <c r="A21" s="343"/>
      <c r="C21" s="273"/>
      <c r="D21" s="79">
        <f t="shared" si="2"/>
        <v>0</v>
      </c>
      <c r="E21" s="264"/>
      <c r="F21" s="264"/>
      <c r="G21" s="264"/>
      <c r="H21" s="264"/>
      <c r="I21" s="264"/>
      <c r="J21" s="263"/>
      <c r="K21" s="264"/>
      <c r="L21" s="264"/>
      <c r="M21" s="264"/>
      <c r="N21" s="264"/>
      <c r="O21" s="264"/>
      <c r="P21" s="264"/>
      <c r="Q21" s="264"/>
      <c r="R21" s="264"/>
      <c r="S21" s="264"/>
      <c r="T21" s="264"/>
      <c r="U21" s="264"/>
      <c r="V21" s="264"/>
      <c r="W21" s="264"/>
      <c r="X21" s="264"/>
      <c r="Y21" s="264"/>
      <c r="Z21" s="264"/>
      <c r="AA21" s="264"/>
      <c r="AB21" s="264"/>
      <c r="AC21" s="264"/>
      <c r="AD21" s="264"/>
      <c r="AE21" s="264"/>
      <c r="AF21" s="264"/>
      <c r="AG21" s="264"/>
      <c r="AH21" s="264"/>
      <c r="AI21" s="264"/>
      <c r="AJ21" s="264"/>
      <c r="AK21" s="264"/>
      <c r="AL21" s="264"/>
      <c r="AM21" s="264"/>
      <c r="AN21" s="6"/>
      <c r="AX21" s="14"/>
    </row>
    <row r="22" spans="1:50" s="13" customFormat="1" x14ac:dyDescent="0.3">
      <c r="A22" s="343"/>
      <c r="C22" s="273"/>
      <c r="D22" s="79">
        <f t="shared" si="2"/>
        <v>0</v>
      </c>
      <c r="E22" s="264"/>
      <c r="F22" s="264"/>
      <c r="G22" s="264"/>
      <c r="H22" s="264"/>
      <c r="I22" s="264"/>
      <c r="J22" s="263"/>
      <c r="K22" s="264"/>
      <c r="L22" s="264"/>
      <c r="M22" s="264"/>
      <c r="N22" s="264"/>
      <c r="O22" s="264"/>
      <c r="P22" s="264"/>
      <c r="Q22" s="264"/>
      <c r="R22" s="264"/>
      <c r="S22" s="264"/>
      <c r="T22" s="264"/>
      <c r="U22" s="264"/>
      <c r="V22" s="264"/>
      <c r="W22" s="264"/>
      <c r="X22" s="264"/>
      <c r="Y22" s="264"/>
      <c r="Z22" s="264"/>
      <c r="AA22" s="264"/>
      <c r="AB22" s="264"/>
      <c r="AC22" s="264"/>
      <c r="AD22" s="264"/>
      <c r="AE22" s="264"/>
      <c r="AF22" s="264"/>
      <c r="AG22" s="264"/>
      <c r="AH22" s="264"/>
      <c r="AI22" s="264"/>
      <c r="AJ22" s="264"/>
      <c r="AK22" s="264"/>
      <c r="AL22" s="264"/>
      <c r="AM22" s="264"/>
      <c r="AN22" s="6"/>
      <c r="AX22" s="14"/>
    </row>
    <row r="23" spans="1:50" s="13" customFormat="1" x14ac:dyDescent="0.3">
      <c r="A23" s="343"/>
      <c r="C23" s="273"/>
      <c r="D23" s="79">
        <f t="shared" si="2"/>
        <v>0</v>
      </c>
      <c r="E23" s="264"/>
      <c r="F23" s="264"/>
      <c r="G23" s="264"/>
      <c r="H23" s="264"/>
      <c r="I23" s="264"/>
      <c r="J23" s="263"/>
      <c r="K23" s="264"/>
      <c r="L23" s="264"/>
      <c r="M23" s="264"/>
      <c r="N23" s="264"/>
      <c r="O23" s="264"/>
      <c r="P23" s="264"/>
      <c r="Q23" s="264"/>
      <c r="R23" s="264"/>
      <c r="S23" s="264"/>
      <c r="T23" s="264"/>
      <c r="U23" s="264"/>
      <c r="V23" s="264"/>
      <c r="W23" s="264"/>
      <c r="X23" s="264"/>
      <c r="Y23" s="264"/>
      <c r="Z23" s="264"/>
      <c r="AA23" s="264"/>
      <c r="AB23" s="264"/>
      <c r="AC23" s="264"/>
      <c r="AD23" s="264"/>
      <c r="AE23" s="264"/>
      <c r="AF23" s="264"/>
      <c r="AG23" s="264"/>
      <c r="AH23" s="264"/>
      <c r="AI23" s="264"/>
      <c r="AJ23" s="264"/>
      <c r="AK23" s="264"/>
      <c r="AL23" s="264"/>
      <c r="AM23" s="264"/>
      <c r="AN23" s="6"/>
      <c r="AX23" s="14"/>
    </row>
    <row r="24" spans="1:50" s="13" customFormat="1" x14ac:dyDescent="0.3">
      <c r="A24" s="343"/>
      <c r="C24" s="273"/>
      <c r="D24" s="79">
        <f t="shared" si="2"/>
        <v>0</v>
      </c>
      <c r="E24" s="264"/>
      <c r="F24" s="264"/>
      <c r="G24" s="264"/>
      <c r="H24" s="264"/>
      <c r="I24" s="264"/>
      <c r="J24" s="263"/>
      <c r="K24" s="264"/>
      <c r="L24" s="264"/>
      <c r="M24" s="264"/>
      <c r="N24" s="264"/>
      <c r="O24" s="264"/>
      <c r="P24" s="264"/>
      <c r="Q24" s="264"/>
      <c r="R24" s="264"/>
      <c r="S24" s="264"/>
      <c r="T24" s="264"/>
      <c r="U24" s="264"/>
      <c r="V24" s="264"/>
      <c r="W24" s="264"/>
      <c r="X24" s="264"/>
      <c r="Y24" s="264"/>
      <c r="Z24" s="264"/>
      <c r="AA24" s="264"/>
      <c r="AB24" s="264"/>
      <c r="AC24" s="264"/>
      <c r="AD24" s="264"/>
      <c r="AE24" s="264"/>
      <c r="AF24" s="264"/>
      <c r="AG24" s="264"/>
      <c r="AH24" s="264"/>
      <c r="AI24" s="264"/>
      <c r="AJ24" s="264"/>
      <c r="AK24" s="264"/>
      <c r="AL24" s="264"/>
      <c r="AM24" s="264"/>
      <c r="AN24" s="6"/>
      <c r="AX24" s="14"/>
    </row>
    <row r="25" spans="1:50" s="90" customFormat="1" x14ac:dyDescent="0.3">
      <c r="A25" s="343"/>
      <c r="C25" s="78" t="s">
        <v>156</v>
      </c>
      <c r="D25" s="79">
        <f t="shared" si="2"/>
        <v>0</v>
      </c>
      <c r="E25" s="79">
        <f>SUM(E16:E24)</f>
        <v>0</v>
      </c>
      <c r="F25" s="79">
        <f>SUM(F15:F24)</f>
        <v>0</v>
      </c>
      <c r="G25" s="79">
        <f t="shared" ref="G25:AM25" si="3">SUM(G15:G24)</f>
        <v>0</v>
      </c>
      <c r="H25" s="79">
        <f t="shared" si="3"/>
        <v>0</v>
      </c>
      <c r="I25" s="79">
        <f t="shared" si="3"/>
        <v>0</v>
      </c>
      <c r="J25" s="166">
        <f t="shared" si="3"/>
        <v>0</v>
      </c>
      <c r="K25" s="79">
        <f t="shared" si="3"/>
        <v>0</v>
      </c>
      <c r="L25" s="79">
        <f t="shared" si="3"/>
        <v>0</v>
      </c>
      <c r="M25" s="79">
        <f t="shared" si="3"/>
        <v>0</v>
      </c>
      <c r="N25" s="79">
        <f t="shared" si="3"/>
        <v>0</v>
      </c>
      <c r="O25" s="79">
        <f t="shared" si="3"/>
        <v>0</v>
      </c>
      <c r="P25" s="79">
        <f t="shared" si="3"/>
        <v>0</v>
      </c>
      <c r="Q25" s="79">
        <f t="shared" si="3"/>
        <v>0</v>
      </c>
      <c r="R25" s="79">
        <f t="shared" si="3"/>
        <v>0</v>
      </c>
      <c r="S25" s="79">
        <f t="shared" si="3"/>
        <v>0</v>
      </c>
      <c r="T25" s="79">
        <f t="shared" si="3"/>
        <v>0</v>
      </c>
      <c r="U25" s="79">
        <f t="shared" si="3"/>
        <v>0</v>
      </c>
      <c r="V25" s="79">
        <f t="shared" si="3"/>
        <v>0</v>
      </c>
      <c r="W25" s="79">
        <f t="shared" si="3"/>
        <v>0</v>
      </c>
      <c r="X25" s="79">
        <f t="shared" si="3"/>
        <v>0</v>
      </c>
      <c r="Y25" s="79">
        <f t="shared" si="3"/>
        <v>0</v>
      </c>
      <c r="Z25" s="79">
        <f t="shared" si="3"/>
        <v>0</v>
      </c>
      <c r="AA25" s="79">
        <f t="shared" si="3"/>
        <v>0</v>
      </c>
      <c r="AB25" s="79">
        <f t="shared" si="3"/>
        <v>0</v>
      </c>
      <c r="AC25" s="79">
        <f t="shared" si="3"/>
        <v>0</v>
      </c>
      <c r="AD25" s="79">
        <f t="shared" si="3"/>
        <v>0</v>
      </c>
      <c r="AE25" s="79">
        <f t="shared" si="3"/>
        <v>0</v>
      </c>
      <c r="AF25" s="79">
        <f t="shared" si="3"/>
        <v>0</v>
      </c>
      <c r="AG25" s="79">
        <f t="shared" si="3"/>
        <v>0</v>
      </c>
      <c r="AH25" s="79">
        <f t="shared" si="3"/>
        <v>0</v>
      </c>
      <c r="AI25" s="79">
        <f t="shared" si="3"/>
        <v>0</v>
      </c>
      <c r="AJ25" s="79">
        <f t="shared" si="3"/>
        <v>0</v>
      </c>
      <c r="AK25" s="79">
        <f t="shared" si="3"/>
        <v>0</v>
      </c>
      <c r="AL25" s="79">
        <f t="shared" si="3"/>
        <v>0</v>
      </c>
      <c r="AM25" s="79">
        <f t="shared" si="3"/>
        <v>0</v>
      </c>
      <c r="AN25" s="6"/>
      <c r="AX25" s="92"/>
    </row>
    <row r="26" spans="1:50" s="90" customFormat="1" x14ac:dyDescent="0.3">
      <c r="A26" s="343"/>
      <c r="C26" s="78" t="s">
        <v>157</v>
      </c>
      <c r="D26" s="79">
        <f>IFERROR(SUM(E26:AM26),"")</f>
        <v>0</v>
      </c>
      <c r="E26" s="79" t="str">
        <f>IFERROR(E25*'I.2 Base'!E32,"")</f>
        <v/>
      </c>
      <c r="F26" s="79" t="str">
        <f>IFERROR(F25*'I.2 Base'!F32,"")</f>
        <v/>
      </c>
      <c r="G26" s="79" t="str">
        <f>IFERROR(G25*'I.2 Base'!G32,"")</f>
        <v/>
      </c>
      <c r="H26" s="79" t="str">
        <f>IFERROR(H25*'I.2 Base'!H32,"")</f>
        <v/>
      </c>
      <c r="I26" s="79" t="str">
        <f>IFERROR(I25*'I.2 Base'!I32,"")</f>
        <v/>
      </c>
      <c r="J26" s="166">
        <f>IFERROR(J25*'I.2 Base'!J32,"")</f>
        <v>0</v>
      </c>
      <c r="K26" s="79" t="str">
        <f>IFERROR(K25*'I.2 Base'!K32,"")</f>
        <v/>
      </c>
      <c r="L26" s="79" t="str">
        <f>IFERROR(L25*'I.2 Base'!L32,"")</f>
        <v/>
      </c>
      <c r="M26" s="79" t="str">
        <f>IFERROR(M25*'I.2 Base'!M32,"")</f>
        <v/>
      </c>
      <c r="N26" s="79" t="str">
        <f>IFERROR(N25*'I.2 Base'!N32,"")</f>
        <v/>
      </c>
      <c r="O26" s="79" t="str">
        <f>IFERROR(O25*'I.2 Base'!O32,"")</f>
        <v/>
      </c>
      <c r="P26" s="79" t="str">
        <f>IFERROR(P25*'I.2 Base'!P32,"")</f>
        <v/>
      </c>
      <c r="Q26" s="79" t="str">
        <f>IFERROR(Q25*'I.2 Base'!Q32,"")</f>
        <v/>
      </c>
      <c r="R26" s="79" t="str">
        <f>IFERROR(R25*'I.2 Base'!R32,"")</f>
        <v/>
      </c>
      <c r="S26" s="79" t="str">
        <f>IFERROR(S25*'I.2 Base'!S32,"")</f>
        <v/>
      </c>
      <c r="T26" s="79" t="str">
        <f>IFERROR(T25*'I.2 Base'!T32,"")</f>
        <v/>
      </c>
      <c r="U26" s="79" t="str">
        <f>IFERROR(U25*'I.2 Base'!U32,"")</f>
        <v/>
      </c>
      <c r="V26" s="79" t="str">
        <f>IFERROR(V25*'I.2 Base'!V32,"")</f>
        <v/>
      </c>
      <c r="W26" s="79" t="str">
        <f>IFERROR(W25*'I.2 Base'!W32,"")</f>
        <v/>
      </c>
      <c r="X26" s="79" t="str">
        <f>IFERROR(X25*'I.2 Base'!X32,"")</f>
        <v/>
      </c>
      <c r="Y26" s="79" t="str">
        <f>IFERROR(Y25*'I.2 Base'!Y32,"")</f>
        <v/>
      </c>
      <c r="Z26" s="79" t="str">
        <f>IFERROR(Z25*'I.2 Base'!Z32,"")</f>
        <v/>
      </c>
      <c r="AA26" s="79" t="str">
        <f>IFERROR(AA25*'I.2 Base'!AA32,"")</f>
        <v/>
      </c>
      <c r="AB26" s="79" t="str">
        <f>IFERROR(AB25*'I.2 Base'!AB32,"")</f>
        <v/>
      </c>
      <c r="AC26" s="79" t="str">
        <f>IFERROR(AC25*'I.2 Base'!AC32,"")</f>
        <v/>
      </c>
      <c r="AD26" s="79" t="str">
        <f>IFERROR(AD25*'I.2 Base'!AD32,"")</f>
        <v/>
      </c>
      <c r="AE26" s="79" t="str">
        <f>IFERROR(AE25*'I.2 Base'!AE32,"")</f>
        <v/>
      </c>
      <c r="AF26" s="79" t="str">
        <f>IFERROR(AF25*'I.2 Base'!AF32,"")</f>
        <v/>
      </c>
      <c r="AG26" s="79" t="str">
        <f>IFERROR(AG25*'I.2 Base'!AG32,"")</f>
        <v/>
      </c>
      <c r="AH26" s="79" t="str">
        <f>IFERROR(AH25*'I.2 Base'!AH32,"")</f>
        <v/>
      </c>
      <c r="AI26" s="79" t="str">
        <f>IFERROR(AI25*'I.2 Base'!AI32,"")</f>
        <v/>
      </c>
      <c r="AJ26" s="79" t="str">
        <f>IFERROR(AJ25*'I.2 Base'!AJ32,"")</f>
        <v/>
      </c>
      <c r="AK26" s="79" t="str">
        <f>IFERROR(AK25*'I.2 Base'!AK32,"")</f>
        <v/>
      </c>
      <c r="AL26" s="79" t="str">
        <f>IFERROR(AL25*'I.2 Base'!AL32,"")</f>
        <v/>
      </c>
      <c r="AM26" s="79" t="str">
        <f>IFERROR(AM25*'I.2 Base'!AM32,"")</f>
        <v/>
      </c>
      <c r="AN26" s="6"/>
      <c r="AX26" s="92"/>
    </row>
    <row r="27" spans="1:50" s="139" customFormat="1" ht="6.6" x14ac:dyDescent="0.3">
      <c r="A27" s="343"/>
      <c r="C27" s="231"/>
      <c r="D27" s="231"/>
      <c r="E27" s="231"/>
      <c r="F27" s="231"/>
      <c r="G27" s="231"/>
      <c r="H27" s="231"/>
      <c r="I27" s="231"/>
      <c r="J27" s="231"/>
      <c r="K27" s="231"/>
      <c r="L27" s="231"/>
      <c r="M27" s="231"/>
      <c r="N27" s="231"/>
      <c r="O27" s="231"/>
      <c r="P27" s="231"/>
      <c r="Q27" s="231"/>
      <c r="R27" s="231"/>
      <c r="S27" s="231"/>
      <c r="T27" s="231"/>
      <c r="U27" s="231"/>
      <c r="V27" s="231"/>
      <c r="W27" s="231"/>
      <c r="X27" s="231"/>
      <c r="Y27" s="231"/>
      <c r="Z27" s="231"/>
      <c r="AA27" s="231"/>
      <c r="AB27" s="231"/>
      <c r="AC27" s="231"/>
      <c r="AD27" s="231"/>
      <c r="AE27" s="231"/>
      <c r="AF27" s="231"/>
      <c r="AG27" s="231"/>
      <c r="AH27" s="231"/>
      <c r="AI27" s="231"/>
      <c r="AJ27" s="231"/>
      <c r="AK27" s="231"/>
      <c r="AL27" s="231"/>
      <c r="AM27" s="231"/>
      <c r="AN27" s="232"/>
      <c r="AX27" s="140"/>
    </row>
    <row r="28" spans="1:50" s="13" customFormat="1" x14ac:dyDescent="0.3">
      <c r="A28" s="343"/>
      <c r="C28" s="29" t="s">
        <v>158</v>
      </c>
      <c r="D28" s="79">
        <f t="shared" si="2"/>
        <v>0</v>
      </c>
      <c r="E28" s="91" t="str">
        <f>'I.4 ReceitasOperacionais'!E130</f>
        <v/>
      </c>
      <c r="F28" s="91" t="str">
        <f>'I.4 ReceitasOperacionais'!F130</f>
        <v/>
      </c>
      <c r="G28" s="91" t="str">
        <f>'I.4 ReceitasOperacionais'!G130</f>
        <v/>
      </c>
      <c r="H28" s="91" t="str">
        <f>'I.4 ReceitasOperacionais'!H130</f>
        <v/>
      </c>
      <c r="I28" s="91" t="str">
        <f>'I.4 ReceitasOperacionais'!I130</f>
        <v/>
      </c>
      <c r="J28" s="238">
        <f>'I.4 ReceitasOperacionais'!J130</f>
        <v>0</v>
      </c>
      <c r="K28" s="91" t="str">
        <f>'I.4 ReceitasOperacionais'!K130</f>
        <v/>
      </c>
      <c r="L28" s="91" t="str">
        <f>'I.4 ReceitasOperacionais'!L130</f>
        <v/>
      </c>
      <c r="M28" s="91" t="str">
        <f>'I.4 ReceitasOperacionais'!M130</f>
        <v/>
      </c>
      <c r="N28" s="91" t="str">
        <f>'I.4 ReceitasOperacionais'!N130</f>
        <v/>
      </c>
      <c r="O28" s="91" t="str">
        <f>'I.4 ReceitasOperacionais'!O130</f>
        <v/>
      </c>
      <c r="P28" s="91" t="str">
        <f>'I.4 ReceitasOperacionais'!P130</f>
        <v/>
      </c>
      <c r="Q28" s="91" t="str">
        <f>'I.4 ReceitasOperacionais'!Q130</f>
        <v/>
      </c>
      <c r="R28" s="91" t="str">
        <f>'I.4 ReceitasOperacionais'!R130</f>
        <v/>
      </c>
      <c r="S28" s="91" t="str">
        <f>'I.4 ReceitasOperacionais'!S130</f>
        <v/>
      </c>
      <c r="T28" s="91" t="str">
        <f>'I.4 ReceitasOperacionais'!T130</f>
        <v/>
      </c>
      <c r="U28" s="91" t="str">
        <f>'I.4 ReceitasOperacionais'!U130</f>
        <v/>
      </c>
      <c r="V28" s="91" t="str">
        <f>'I.4 ReceitasOperacionais'!V130</f>
        <v/>
      </c>
      <c r="W28" s="91" t="str">
        <f>'I.4 ReceitasOperacionais'!W130</f>
        <v/>
      </c>
      <c r="X28" s="91" t="str">
        <f>'I.4 ReceitasOperacionais'!X130</f>
        <v/>
      </c>
      <c r="Y28" s="91" t="str">
        <f>'I.4 ReceitasOperacionais'!Y130</f>
        <v/>
      </c>
      <c r="Z28" s="91" t="str">
        <f>'I.4 ReceitasOperacionais'!Z130</f>
        <v/>
      </c>
      <c r="AA28" s="91" t="str">
        <f>'I.4 ReceitasOperacionais'!AA130</f>
        <v/>
      </c>
      <c r="AB28" s="91" t="str">
        <f>'I.4 ReceitasOperacionais'!AB130</f>
        <v/>
      </c>
      <c r="AC28" s="91" t="str">
        <f>'I.4 ReceitasOperacionais'!AC130</f>
        <v/>
      </c>
      <c r="AD28" s="91" t="str">
        <f>'I.4 ReceitasOperacionais'!AD130</f>
        <v/>
      </c>
      <c r="AE28" s="91" t="str">
        <f>'I.4 ReceitasOperacionais'!AE130</f>
        <v/>
      </c>
      <c r="AF28" s="91" t="str">
        <f>'I.4 ReceitasOperacionais'!AF130</f>
        <v/>
      </c>
      <c r="AG28" s="91" t="str">
        <f>'I.4 ReceitasOperacionais'!AG130</f>
        <v/>
      </c>
      <c r="AH28" s="91" t="str">
        <f>'I.4 ReceitasOperacionais'!AH130</f>
        <v/>
      </c>
      <c r="AI28" s="91" t="str">
        <f>'I.4 ReceitasOperacionais'!AI130</f>
        <v/>
      </c>
      <c r="AJ28" s="91" t="str">
        <f>'I.4 ReceitasOperacionais'!AJ130</f>
        <v/>
      </c>
      <c r="AK28" s="91" t="str">
        <f>'I.4 ReceitasOperacionais'!AK130</f>
        <v/>
      </c>
      <c r="AL28" s="91" t="str">
        <f>'I.4 ReceitasOperacionais'!AL130</f>
        <v/>
      </c>
      <c r="AM28" s="91" t="str">
        <f>'I.4 ReceitasOperacionais'!AM130</f>
        <v/>
      </c>
      <c r="AN28" s="6"/>
      <c r="AX28" s="14"/>
    </row>
    <row r="29" spans="1:50" s="139" customFormat="1" ht="6.6" x14ac:dyDescent="0.3">
      <c r="A29" s="343"/>
      <c r="C29" s="137"/>
      <c r="D29" s="233"/>
      <c r="E29" s="233"/>
      <c r="F29" s="233"/>
      <c r="G29" s="233"/>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N29" s="232"/>
      <c r="AX29" s="140"/>
    </row>
    <row r="30" spans="1:50" s="13" customFormat="1" x14ac:dyDescent="0.3">
      <c r="A30" s="343"/>
      <c r="C30" s="29" t="s">
        <v>159</v>
      </c>
      <c r="D30" s="79">
        <f>IFERROR(SUM(E30:AM30),"")</f>
        <v>0</v>
      </c>
      <c r="E30" s="91" t="str">
        <f>IFERROR(+E28+E26,"")</f>
        <v/>
      </c>
      <c r="F30" s="91" t="str">
        <f t="shared" ref="F30:AM30" si="4">IFERROR(+F28+F26,"")</f>
        <v/>
      </c>
      <c r="G30" s="91" t="str">
        <f t="shared" si="4"/>
        <v/>
      </c>
      <c r="H30" s="91" t="str">
        <f t="shared" si="4"/>
        <v/>
      </c>
      <c r="I30" s="91" t="str">
        <f t="shared" si="4"/>
        <v/>
      </c>
      <c r="J30" s="238">
        <f t="shared" si="4"/>
        <v>0</v>
      </c>
      <c r="K30" s="91" t="str">
        <f t="shared" si="4"/>
        <v/>
      </c>
      <c r="L30" s="91" t="str">
        <f t="shared" si="4"/>
        <v/>
      </c>
      <c r="M30" s="91" t="str">
        <f t="shared" si="4"/>
        <v/>
      </c>
      <c r="N30" s="91" t="str">
        <f t="shared" si="4"/>
        <v/>
      </c>
      <c r="O30" s="91" t="str">
        <f t="shared" si="4"/>
        <v/>
      </c>
      <c r="P30" s="91" t="str">
        <f t="shared" si="4"/>
        <v/>
      </c>
      <c r="Q30" s="91" t="str">
        <f t="shared" si="4"/>
        <v/>
      </c>
      <c r="R30" s="91" t="str">
        <f t="shared" si="4"/>
        <v/>
      </c>
      <c r="S30" s="91" t="str">
        <f t="shared" si="4"/>
        <v/>
      </c>
      <c r="T30" s="91" t="str">
        <f t="shared" si="4"/>
        <v/>
      </c>
      <c r="U30" s="91" t="str">
        <f t="shared" si="4"/>
        <v/>
      </c>
      <c r="V30" s="91" t="str">
        <f t="shared" si="4"/>
        <v/>
      </c>
      <c r="W30" s="91" t="str">
        <f t="shared" si="4"/>
        <v/>
      </c>
      <c r="X30" s="91" t="str">
        <f t="shared" si="4"/>
        <v/>
      </c>
      <c r="Y30" s="91" t="str">
        <f t="shared" si="4"/>
        <v/>
      </c>
      <c r="Z30" s="91" t="str">
        <f t="shared" si="4"/>
        <v/>
      </c>
      <c r="AA30" s="91" t="str">
        <f t="shared" si="4"/>
        <v/>
      </c>
      <c r="AB30" s="91" t="str">
        <f t="shared" si="4"/>
        <v/>
      </c>
      <c r="AC30" s="91" t="str">
        <f t="shared" si="4"/>
        <v/>
      </c>
      <c r="AD30" s="91" t="str">
        <f t="shared" si="4"/>
        <v/>
      </c>
      <c r="AE30" s="91" t="str">
        <f t="shared" si="4"/>
        <v/>
      </c>
      <c r="AF30" s="91" t="str">
        <f t="shared" si="4"/>
        <v/>
      </c>
      <c r="AG30" s="91" t="str">
        <f t="shared" si="4"/>
        <v/>
      </c>
      <c r="AH30" s="91" t="str">
        <f t="shared" si="4"/>
        <v/>
      </c>
      <c r="AI30" s="91" t="str">
        <f t="shared" si="4"/>
        <v/>
      </c>
      <c r="AJ30" s="91" t="str">
        <f t="shared" si="4"/>
        <v/>
      </c>
      <c r="AK30" s="91" t="str">
        <f t="shared" si="4"/>
        <v/>
      </c>
      <c r="AL30" s="91" t="str">
        <f t="shared" si="4"/>
        <v/>
      </c>
      <c r="AM30" s="91" t="str">
        <f t="shared" si="4"/>
        <v/>
      </c>
      <c r="AN30" s="6"/>
      <c r="AX30" s="14"/>
    </row>
    <row r="31" spans="1:50" s="13" customFormat="1" x14ac:dyDescent="0.3">
      <c r="C31" s="71"/>
      <c r="D31" s="7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6"/>
      <c r="AX31" s="14"/>
    </row>
    <row r="32" spans="1:50" s="13" customFormat="1" x14ac:dyDescent="0.3">
      <c r="C32" s="71"/>
      <c r="D32" s="71"/>
      <c r="E32" s="81"/>
      <c r="F32" s="81"/>
      <c r="G32" s="81"/>
      <c r="H32" s="81"/>
      <c r="I32" s="81"/>
      <c r="J32" s="81"/>
      <c r="K32" s="81"/>
      <c r="L32" s="81"/>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c r="AM32" s="81"/>
      <c r="AN32" s="6"/>
      <c r="AX32" s="14"/>
    </row>
    <row r="33" spans="1:50" s="13" customFormat="1" ht="10.5" customHeight="1" x14ac:dyDescent="0.3">
      <c r="A33" s="363" t="s">
        <v>102</v>
      </c>
      <c r="C33" s="361" t="s">
        <v>163</v>
      </c>
      <c r="D33" s="236"/>
      <c r="E33" s="184" t="s">
        <v>120</v>
      </c>
      <c r="F33" s="213"/>
      <c r="G33" s="213"/>
      <c r="H33" s="213"/>
      <c r="I33" s="213"/>
      <c r="J33" s="109" t="s">
        <v>49</v>
      </c>
      <c r="K33" s="213"/>
      <c r="L33" s="213"/>
      <c r="M33" s="184"/>
      <c r="N33" s="184"/>
      <c r="O33" s="184"/>
      <c r="P33" s="184"/>
      <c r="Q33" s="184"/>
      <c r="R33" s="184"/>
      <c r="S33" s="184"/>
      <c r="T33" s="184"/>
      <c r="U33" s="184"/>
      <c r="V33" s="184"/>
      <c r="W33" s="184"/>
      <c r="X33" s="184"/>
      <c r="Y33" s="184"/>
      <c r="Z33" s="184"/>
      <c r="AA33" s="184"/>
      <c r="AB33" s="184"/>
      <c r="AC33" s="184"/>
      <c r="AD33" s="184"/>
      <c r="AE33" s="184"/>
      <c r="AF33" s="184"/>
      <c r="AG33" s="184"/>
      <c r="AH33" s="184"/>
      <c r="AI33" s="184"/>
      <c r="AJ33" s="184"/>
      <c r="AK33" s="184"/>
      <c r="AL33" s="184"/>
      <c r="AM33" s="230" t="s">
        <v>122</v>
      </c>
      <c r="AN33" s="6"/>
      <c r="AX33" s="14"/>
    </row>
    <row r="34" spans="1:50" s="13" customFormat="1" ht="10.5" customHeight="1" x14ac:dyDescent="0.3">
      <c r="A34" s="343"/>
      <c r="C34" s="362"/>
      <c r="D34" s="235" t="s">
        <v>10</v>
      </c>
      <c r="E34" s="35">
        <f t="shared" ref="E34" si="5">F34-1</f>
        <v>-5</v>
      </c>
      <c r="F34" s="35">
        <f t="shared" ref="F34" si="6">G34-1</f>
        <v>-4</v>
      </c>
      <c r="G34" s="35">
        <f t="shared" ref="G34" si="7">H34-1</f>
        <v>-3</v>
      </c>
      <c r="H34" s="35">
        <f>I34-1</f>
        <v>-2</v>
      </c>
      <c r="I34" s="35">
        <f>J34-1</f>
        <v>-1</v>
      </c>
      <c r="J34" s="109">
        <f>'I.2 Base'!$D$7</f>
        <v>0</v>
      </c>
      <c r="K34" s="35">
        <f>J34+1</f>
        <v>1</v>
      </c>
      <c r="L34" s="35">
        <f t="shared" ref="L34" si="8">K34+1</f>
        <v>2</v>
      </c>
      <c r="M34" s="35">
        <f t="shared" ref="M34" si="9">L34+1</f>
        <v>3</v>
      </c>
      <c r="N34" s="35">
        <f t="shared" ref="N34" si="10">M34+1</f>
        <v>4</v>
      </c>
      <c r="O34" s="35">
        <f t="shared" ref="O34" si="11">N34+1</f>
        <v>5</v>
      </c>
      <c r="P34" s="35">
        <f t="shared" ref="P34" si="12">O34+1</f>
        <v>6</v>
      </c>
      <c r="Q34" s="35">
        <f t="shared" ref="Q34" si="13">P34+1</f>
        <v>7</v>
      </c>
      <c r="R34" s="35">
        <f t="shared" ref="R34" si="14">Q34+1</f>
        <v>8</v>
      </c>
      <c r="S34" s="35">
        <f t="shared" ref="S34" si="15">R34+1</f>
        <v>9</v>
      </c>
      <c r="T34" s="35">
        <f t="shared" ref="T34" si="16">S34+1</f>
        <v>10</v>
      </c>
      <c r="U34" s="35">
        <f t="shared" ref="U34" si="17">T34+1</f>
        <v>11</v>
      </c>
      <c r="V34" s="35">
        <f t="shared" ref="V34" si="18">U34+1</f>
        <v>12</v>
      </c>
      <c r="W34" s="35">
        <f t="shared" ref="W34" si="19">V34+1</f>
        <v>13</v>
      </c>
      <c r="X34" s="35">
        <f t="shared" ref="X34" si="20">W34+1</f>
        <v>14</v>
      </c>
      <c r="Y34" s="35">
        <f t="shared" ref="Y34" si="21">X34+1</f>
        <v>15</v>
      </c>
      <c r="Z34" s="35">
        <f t="shared" ref="Z34" si="22">Y34+1</f>
        <v>16</v>
      </c>
      <c r="AA34" s="35">
        <f t="shared" ref="AA34" si="23">Z34+1</f>
        <v>17</v>
      </c>
      <c r="AB34" s="35">
        <f t="shared" ref="AB34" si="24">AA34+1</f>
        <v>18</v>
      </c>
      <c r="AC34" s="35">
        <f t="shared" ref="AC34" si="25">AB34+1</f>
        <v>19</v>
      </c>
      <c r="AD34" s="35">
        <f t="shared" ref="AD34" si="26">AC34+1</f>
        <v>20</v>
      </c>
      <c r="AE34" s="35">
        <f t="shared" ref="AE34" si="27">AD34+1</f>
        <v>21</v>
      </c>
      <c r="AF34" s="35">
        <f t="shared" ref="AF34" si="28">AE34+1</f>
        <v>22</v>
      </c>
      <c r="AG34" s="35">
        <f t="shared" ref="AG34" si="29">AF34+1</f>
        <v>23</v>
      </c>
      <c r="AH34" s="35">
        <f t="shared" ref="AH34" si="30">AG34+1</f>
        <v>24</v>
      </c>
      <c r="AI34" s="35">
        <f t="shared" ref="AI34" si="31">AH34+1</f>
        <v>25</v>
      </c>
      <c r="AJ34" s="35">
        <f t="shared" ref="AJ34" si="32">AI34+1</f>
        <v>26</v>
      </c>
      <c r="AK34" s="35">
        <f t="shared" ref="AK34" si="33">AJ34+1</f>
        <v>27</v>
      </c>
      <c r="AL34" s="35">
        <f t="shared" ref="AL34" si="34">AK34+1</f>
        <v>28</v>
      </c>
      <c r="AM34" s="35">
        <f t="shared" ref="AM34" si="35">AL34+1</f>
        <v>29</v>
      </c>
      <c r="AN34" s="6"/>
      <c r="AX34" s="14"/>
    </row>
    <row r="35" spans="1:50" s="13" customFormat="1" x14ac:dyDescent="0.3">
      <c r="A35" s="343"/>
      <c r="C35" s="71"/>
      <c r="D35" s="71"/>
      <c r="E35" s="81"/>
      <c r="F35" s="81"/>
      <c r="G35" s="81"/>
      <c r="H35" s="81"/>
      <c r="I35" s="81"/>
      <c r="J35" s="81"/>
      <c r="K35" s="81"/>
      <c r="L35" s="81"/>
      <c r="M35" s="81"/>
      <c r="N35" s="81"/>
      <c r="O35" s="81"/>
      <c r="P35" s="81"/>
      <c r="Q35" s="81"/>
      <c r="R35" s="81"/>
      <c r="S35" s="81"/>
      <c r="T35" s="81"/>
      <c r="U35" s="81"/>
      <c r="V35" s="81"/>
      <c r="W35" s="81"/>
      <c r="X35" s="81"/>
      <c r="Y35" s="81"/>
      <c r="Z35" s="81"/>
      <c r="AA35" s="81"/>
      <c r="AB35" s="81"/>
      <c r="AC35" s="81"/>
      <c r="AD35" s="81"/>
      <c r="AE35" s="81"/>
      <c r="AF35" s="81"/>
      <c r="AG35" s="81"/>
      <c r="AH35" s="81"/>
      <c r="AI35" s="81"/>
      <c r="AJ35" s="81"/>
      <c r="AK35" s="81"/>
      <c r="AL35" s="81"/>
      <c r="AM35" s="81"/>
      <c r="AN35" s="6"/>
      <c r="AX35" s="14"/>
    </row>
    <row r="36" spans="1:50" s="13" customFormat="1" x14ac:dyDescent="0.3">
      <c r="A36" s="343"/>
      <c r="C36" s="78" t="s">
        <v>160</v>
      </c>
      <c r="D36" s="129">
        <f>SUM(E36:AL36)</f>
        <v>0</v>
      </c>
      <c r="E36" s="79" t="str">
        <f>'I.3 Invest+Substituição'!E130</f>
        <v/>
      </c>
      <c r="F36" s="79" t="str">
        <f>'I.3 Invest+Substituição'!F130</f>
        <v/>
      </c>
      <c r="G36" s="79" t="str">
        <f>'I.3 Invest+Substituição'!G130</f>
        <v/>
      </c>
      <c r="H36" s="79" t="str">
        <f>'I.3 Invest+Substituição'!H130</f>
        <v/>
      </c>
      <c r="I36" s="79" t="str">
        <f>'I.3 Invest+Substituição'!I130</f>
        <v/>
      </c>
      <c r="J36" s="166">
        <f>'I.3 Invest+Substituição'!J130</f>
        <v>0</v>
      </c>
      <c r="K36" s="79" t="str">
        <f>'I.3 Invest+Substituição'!K130</f>
        <v/>
      </c>
      <c r="L36" s="79" t="str">
        <f>'I.3 Invest+Substituição'!L130</f>
        <v/>
      </c>
      <c r="M36" s="79" t="str">
        <f>'I.3 Invest+Substituição'!M130</f>
        <v/>
      </c>
      <c r="N36" s="79" t="str">
        <f>'I.3 Invest+Substituição'!N130</f>
        <v/>
      </c>
      <c r="O36" s="79" t="str">
        <f>'I.3 Invest+Substituição'!O130</f>
        <v/>
      </c>
      <c r="P36" s="79" t="str">
        <f>'I.3 Invest+Substituição'!P130</f>
        <v/>
      </c>
      <c r="Q36" s="79" t="str">
        <f>'I.3 Invest+Substituição'!Q130</f>
        <v/>
      </c>
      <c r="R36" s="79" t="str">
        <f>'I.3 Invest+Substituição'!R130</f>
        <v/>
      </c>
      <c r="S36" s="79" t="str">
        <f>'I.3 Invest+Substituição'!S130</f>
        <v/>
      </c>
      <c r="T36" s="79" t="str">
        <f>'I.3 Invest+Substituição'!T130</f>
        <v/>
      </c>
      <c r="U36" s="79" t="str">
        <f>'I.3 Invest+Substituição'!U130</f>
        <v/>
      </c>
      <c r="V36" s="79" t="str">
        <f>'I.3 Invest+Substituição'!V130</f>
        <v/>
      </c>
      <c r="W36" s="79" t="str">
        <f>'I.3 Invest+Substituição'!W130</f>
        <v/>
      </c>
      <c r="X36" s="79" t="str">
        <f>'I.3 Invest+Substituição'!X130</f>
        <v/>
      </c>
      <c r="Y36" s="79" t="str">
        <f>'I.3 Invest+Substituição'!Y130</f>
        <v/>
      </c>
      <c r="Z36" s="79" t="str">
        <f>'I.3 Invest+Substituição'!Z130</f>
        <v/>
      </c>
      <c r="AA36" s="79" t="str">
        <f>'I.3 Invest+Substituição'!AA130</f>
        <v/>
      </c>
      <c r="AB36" s="79" t="str">
        <f>'I.3 Invest+Substituição'!AB130</f>
        <v/>
      </c>
      <c r="AC36" s="79" t="str">
        <f>'I.3 Invest+Substituição'!AC130</f>
        <v/>
      </c>
      <c r="AD36" s="79" t="str">
        <f>'I.3 Invest+Substituição'!AD130</f>
        <v/>
      </c>
      <c r="AE36" s="79" t="str">
        <f>'I.3 Invest+Substituição'!AE130</f>
        <v/>
      </c>
      <c r="AF36" s="79" t="str">
        <f>'I.3 Invest+Substituição'!AF130</f>
        <v/>
      </c>
      <c r="AG36" s="79" t="str">
        <f>'I.3 Invest+Substituição'!AG130</f>
        <v/>
      </c>
      <c r="AH36" s="79" t="str">
        <f>'I.3 Invest+Substituição'!AH130</f>
        <v/>
      </c>
      <c r="AI36" s="79" t="str">
        <f>'I.3 Invest+Substituição'!AI130</f>
        <v/>
      </c>
      <c r="AJ36" s="79" t="str">
        <f>'I.3 Invest+Substituição'!AJ130</f>
        <v/>
      </c>
      <c r="AK36" s="79" t="str">
        <f>'I.3 Invest+Substituição'!AK130</f>
        <v/>
      </c>
      <c r="AL36" s="79" t="str">
        <f>'I.3 Invest+Substituição'!AL130</f>
        <v/>
      </c>
      <c r="AM36" s="79" t="str">
        <f>'I.3 Invest+Substituição'!AM130</f>
        <v/>
      </c>
      <c r="AN36" s="15"/>
      <c r="AX36" s="14"/>
    </row>
    <row r="37" spans="1:50" s="139" customFormat="1" ht="6.6" x14ac:dyDescent="0.3">
      <c r="A37" s="343"/>
      <c r="D37" s="239"/>
      <c r="E37" s="239"/>
      <c r="F37" s="239"/>
      <c r="G37" s="239"/>
      <c r="H37" s="239"/>
      <c r="I37" s="239"/>
      <c r="J37" s="239"/>
      <c r="K37" s="239"/>
      <c r="L37" s="239"/>
      <c r="M37" s="239"/>
      <c r="N37" s="239"/>
      <c r="O37" s="239"/>
      <c r="P37" s="239"/>
      <c r="Q37" s="239"/>
      <c r="R37" s="239"/>
      <c r="S37" s="239"/>
      <c r="T37" s="239"/>
      <c r="U37" s="239"/>
      <c r="V37" s="239"/>
      <c r="W37" s="239"/>
      <c r="X37" s="239"/>
      <c r="Y37" s="239"/>
      <c r="Z37" s="239"/>
      <c r="AA37" s="239"/>
      <c r="AB37" s="239"/>
      <c r="AC37" s="239"/>
      <c r="AD37" s="239"/>
      <c r="AE37" s="239"/>
      <c r="AF37" s="239"/>
      <c r="AG37" s="239"/>
      <c r="AH37" s="239"/>
      <c r="AI37" s="239"/>
      <c r="AJ37" s="239"/>
      <c r="AK37" s="239"/>
      <c r="AL37" s="239"/>
      <c r="AM37" s="239"/>
      <c r="AN37" s="232"/>
      <c r="AX37" s="140"/>
    </row>
    <row r="38" spans="1:50" s="13" customFormat="1" x14ac:dyDescent="0.3">
      <c r="A38" s="343"/>
      <c r="C38" s="78" t="s">
        <v>161</v>
      </c>
      <c r="D38" s="129">
        <f t="shared" ref="D38:D65" si="36">SUM(E38:AL38)</f>
        <v>0</v>
      </c>
      <c r="E38" s="79" t="str">
        <f>'I.5 CustosOperacionais'!E130</f>
        <v/>
      </c>
      <c r="F38" s="79" t="str">
        <f>'I.5 CustosOperacionais'!F130</f>
        <v/>
      </c>
      <c r="G38" s="79" t="str">
        <f>'I.5 CustosOperacionais'!G130</f>
        <v/>
      </c>
      <c r="H38" s="79" t="str">
        <f>'I.5 CustosOperacionais'!H130</f>
        <v/>
      </c>
      <c r="I38" s="79" t="str">
        <f>'I.5 CustosOperacionais'!I130</f>
        <v/>
      </c>
      <c r="J38" s="166">
        <f>'I.5 CustosOperacionais'!J130</f>
        <v>0</v>
      </c>
      <c r="K38" s="79" t="str">
        <f>'I.5 CustosOperacionais'!K130</f>
        <v/>
      </c>
      <c r="L38" s="79" t="str">
        <f>'I.5 CustosOperacionais'!L130</f>
        <v/>
      </c>
      <c r="M38" s="79" t="str">
        <f>'I.5 CustosOperacionais'!M130</f>
        <v/>
      </c>
      <c r="N38" s="79" t="str">
        <f>'I.5 CustosOperacionais'!N130</f>
        <v/>
      </c>
      <c r="O38" s="79" t="str">
        <f>'I.5 CustosOperacionais'!O130</f>
        <v/>
      </c>
      <c r="P38" s="79" t="str">
        <f>'I.5 CustosOperacionais'!P130</f>
        <v/>
      </c>
      <c r="Q38" s="79" t="str">
        <f>'I.5 CustosOperacionais'!Q130</f>
        <v/>
      </c>
      <c r="R38" s="79" t="str">
        <f>'I.5 CustosOperacionais'!R130</f>
        <v/>
      </c>
      <c r="S38" s="79" t="str">
        <f>'I.5 CustosOperacionais'!S130</f>
        <v/>
      </c>
      <c r="T38" s="79" t="str">
        <f>'I.5 CustosOperacionais'!T130</f>
        <v/>
      </c>
      <c r="U38" s="79" t="str">
        <f>'I.5 CustosOperacionais'!U130</f>
        <v/>
      </c>
      <c r="V38" s="79" t="str">
        <f>'I.5 CustosOperacionais'!V130</f>
        <v/>
      </c>
      <c r="W38" s="79" t="str">
        <f>'I.5 CustosOperacionais'!W130</f>
        <v/>
      </c>
      <c r="X38" s="79" t="str">
        <f>'I.5 CustosOperacionais'!X130</f>
        <v/>
      </c>
      <c r="Y38" s="79" t="str">
        <f>'I.5 CustosOperacionais'!Y130</f>
        <v/>
      </c>
      <c r="Z38" s="79" t="str">
        <f>'I.5 CustosOperacionais'!Z130</f>
        <v/>
      </c>
      <c r="AA38" s="79" t="str">
        <f>'I.5 CustosOperacionais'!AA130</f>
        <v/>
      </c>
      <c r="AB38" s="79" t="str">
        <f>'I.5 CustosOperacionais'!AB130</f>
        <v/>
      </c>
      <c r="AC38" s="79" t="str">
        <f>'I.5 CustosOperacionais'!AC130</f>
        <v/>
      </c>
      <c r="AD38" s="79" t="str">
        <f>'I.5 CustosOperacionais'!AD130</f>
        <v/>
      </c>
      <c r="AE38" s="79" t="str">
        <f>'I.5 CustosOperacionais'!AE130</f>
        <v/>
      </c>
      <c r="AF38" s="79" t="str">
        <f>'I.5 CustosOperacionais'!AF130</f>
        <v/>
      </c>
      <c r="AG38" s="79" t="str">
        <f>'I.5 CustosOperacionais'!AG130</f>
        <v/>
      </c>
      <c r="AH38" s="79" t="str">
        <f>'I.5 CustosOperacionais'!AH130</f>
        <v/>
      </c>
      <c r="AI38" s="79" t="str">
        <f>'I.5 CustosOperacionais'!AI130</f>
        <v/>
      </c>
      <c r="AJ38" s="79" t="str">
        <f>'I.5 CustosOperacionais'!AJ130</f>
        <v/>
      </c>
      <c r="AK38" s="79" t="str">
        <f>'I.5 CustosOperacionais'!AK130</f>
        <v/>
      </c>
      <c r="AL38" s="79" t="str">
        <f>'I.5 CustosOperacionais'!AL130</f>
        <v/>
      </c>
      <c r="AM38" s="79" t="str">
        <f>'I.5 CustosOperacionais'!AM130</f>
        <v/>
      </c>
      <c r="AN38" s="15"/>
      <c r="AX38" s="14"/>
    </row>
    <row r="39" spans="1:50" s="139" customFormat="1" ht="6.6" x14ac:dyDescent="0.3">
      <c r="A39" s="343"/>
      <c r="B39" s="240"/>
      <c r="C39" s="241"/>
      <c r="D39" s="242"/>
      <c r="E39" s="242"/>
      <c r="F39" s="239"/>
      <c r="G39" s="239"/>
      <c r="H39" s="239"/>
      <c r="I39" s="239"/>
      <c r="J39" s="239"/>
      <c r="K39" s="239"/>
      <c r="L39" s="239"/>
      <c r="M39" s="239"/>
      <c r="N39" s="239"/>
      <c r="O39" s="239"/>
      <c r="P39" s="239"/>
      <c r="Q39" s="239"/>
      <c r="R39" s="239"/>
      <c r="S39" s="239"/>
      <c r="T39" s="239"/>
      <c r="U39" s="239"/>
      <c r="V39" s="239"/>
      <c r="W39" s="239"/>
      <c r="X39" s="239"/>
      <c r="Y39" s="239"/>
      <c r="Z39" s="239"/>
      <c r="AA39" s="239"/>
      <c r="AB39" s="239"/>
      <c r="AC39" s="239"/>
      <c r="AD39" s="239"/>
      <c r="AE39" s="239"/>
      <c r="AF39" s="239"/>
      <c r="AG39" s="239"/>
      <c r="AH39" s="239"/>
      <c r="AI39" s="239"/>
      <c r="AJ39" s="239"/>
      <c r="AK39" s="239"/>
      <c r="AL39" s="239"/>
      <c r="AM39" s="239"/>
      <c r="AN39" s="232"/>
      <c r="AX39" s="140"/>
    </row>
    <row r="40" spans="1:50" s="13" customFormat="1" x14ac:dyDescent="0.3">
      <c r="A40" s="343"/>
      <c r="C40" s="78" t="s">
        <v>172</v>
      </c>
      <c r="D40" s="129">
        <f t="shared" si="36"/>
        <v>0</v>
      </c>
      <c r="E40" s="79" t="str">
        <f>'I.3 Invest+Substituição'!E258</f>
        <v/>
      </c>
      <c r="F40" s="79" t="str">
        <f>'I.3 Invest+Substituição'!F258</f>
        <v/>
      </c>
      <c r="G40" s="79" t="str">
        <f>'I.3 Invest+Substituição'!G258</f>
        <v/>
      </c>
      <c r="H40" s="79" t="str">
        <f>'I.3 Invest+Substituição'!H258</f>
        <v/>
      </c>
      <c r="I40" s="79" t="str">
        <f>'I.3 Invest+Substituição'!I258</f>
        <v/>
      </c>
      <c r="J40" s="166">
        <f>'I.3 Invest+Substituição'!J258</f>
        <v>0</v>
      </c>
      <c r="K40" s="79" t="str">
        <f>'I.3 Invest+Substituição'!K258</f>
        <v/>
      </c>
      <c r="L40" s="79" t="str">
        <f>'I.3 Invest+Substituição'!L258</f>
        <v/>
      </c>
      <c r="M40" s="79" t="str">
        <f>'I.3 Invest+Substituição'!M258</f>
        <v/>
      </c>
      <c r="N40" s="79" t="str">
        <f>'I.3 Invest+Substituição'!N258</f>
        <v/>
      </c>
      <c r="O40" s="79" t="str">
        <f>'I.3 Invest+Substituição'!O258</f>
        <v/>
      </c>
      <c r="P40" s="79" t="str">
        <f>'I.3 Invest+Substituição'!P258</f>
        <v/>
      </c>
      <c r="Q40" s="79" t="str">
        <f>'I.3 Invest+Substituição'!Q258</f>
        <v/>
      </c>
      <c r="R40" s="79" t="str">
        <f>'I.3 Invest+Substituição'!R258</f>
        <v/>
      </c>
      <c r="S40" s="79" t="str">
        <f>'I.3 Invest+Substituição'!S258</f>
        <v/>
      </c>
      <c r="T40" s="79" t="str">
        <f>'I.3 Invest+Substituição'!T258</f>
        <v/>
      </c>
      <c r="U40" s="79" t="str">
        <f>'I.3 Invest+Substituição'!U258</f>
        <v/>
      </c>
      <c r="V40" s="79" t="str">
        <f>'I.3 Invest+Substituição'!V258</f>
        <v/>
      </c>
      <c r="W40" s="79" t="str">
        <f>'I.3 Invest+Substituição'!W258</f>
        <v/>
      </c>
      <c r="X40" s="79" t="str">
        <f>'I.3 Invest+Substituição'!X258</f>
        <v/>
      </c>
      <c r="Y40" s="79" t="str">
        <f>'I.3 Invest+Substituição'!Y258</f>
        <v/>
      </c>
      <c r="Z40" s="79" t="str">
        <f>'I.3 Invest+Substituição'!Z258</f>
        <v/>
      </c>
      <c r="AA40" s="79" t="str">
        <f>'I.3 Invest+Substituição'!AA258</f>
        <v/>
      </c>
      <c r="AB40" s="79" t="str">
        <f>'I.3 Invest+Substituição'!AB258</f>
        <v/>
      </c>
      <c r="AC40" s="79" t="str">
        <f>'I.3 Invest+Substituição'!AC258</f>
        <v/>
      </c>
      <c r="AD40" s="79" t="str">
        <f>'I.3 Invest+Substituição'!AD258</f>
        <v/>
      </c>
      <c r="AE40" s="79" t="str">
        <f>'I.3 Invest+Substituição'!AE258</f>
        <v/>
      </c>
      <c r="AF40" s="79" t="str">
        <f>'I.3 Invest+Substituição'!AF258</f>
        <v/>
      </c>
      <c r="AG40" s="79" t="str">
        <f>'I.3 Invest+Substituição'!AG258</f>
        <v/>
      </c>
      <c r="AH40" s="79" t="str">
        <f>'I.3 Invest+Substituição'!AH258</f>
        <v/>
      </c>
      <c r="AI40" s="79" t="str">
        <f>'I.3 Invest+Substituição'!AI258</f>
        <v/>
      </c>
      <c r="AJ40" s="79" t="str">
        <f>'I.3 Invest+Substituição'!AJ258</f>
        <v/>
      </c>
      <c r="AK40" s="79" t="str">
        <f>'I.3 Invest+Substituição'!AK258</f>
        <v/>
      </c>
      <c r="AL40" s="79" t="str">
        <f>'I.3 Invest+Substituição'!AL258</f>
        <v/>
      </c>
      <c r="AM40" s="79" t="str">
        <f>'I.3 Invest+Substituição'!AM258</f>
        <v/>
      </c>
      <c r="AN40" s="15"/>
      <c r="AX40" s="14"/>
    </row>
    <row r="41" spans="1:50" s="139" customFormat="1" ht="6.6" x14ac:dyDescent="0.3">
      <c r="A41" s="343"/>
      <c r="C41" s="137"/>
      <c r="D41" s="239"/>
      <c r="E41" s="239"/>
      <c r="F41" s="239"/>
      <c r="G41" s="239"/>
      <c r="H41" s="239"/>
      <c r="I41" s="239"/>
      <c r="J41" s="239"/>
      <c r="K41" s="239"/>
      <c r="L41" s="239"/>
      <c r="M41" s="239"/>
      <c r="N41" s="239"/>
      <c r="O41" s="239"/>
      <c r="P41" s="239"/>
      <c r="Q41" s="239"/>
      <c r="R41" s="239"/>
      <c r="S41" s="239"/>
      <c r="T41" s="239"/>
      <c r="U41" s="239"/>
      <c r="V41" s="239"/>
      <c r="W41" s="239"/>
      <c r="X41" s="239"/>
      <c r="Y41" s="239"/>
      <c r="Z41" s="239"/>
      <c r="AA41" s="239"/>
      <c r="AB41" s="239"/>
      <c r="AC41" s="239"/>
      <c r="AD41" s="239"/>
      <c r="AE41" s="239"/>
      <c r="AF41" s="239"/>
      <c r="AG41" s="239"/>
      <c r="AH41" s="239"/>
      <c r="AI41" s="239"/>
      <c r="AJ41" s="239"/>
      <c r="AK41" s="239"/>
      <c r="AL41" s="239"/>
      <c r="AM41" s="239"/>
      <c r="AN41" s="232"/>
      <c r="AX41" s="140"/>
    </row>
    <row r="42" spans="1:50" s="90" customFormat="1" x14ac:dyDescent="0.3">
      <c r="A42" s="343"/>
      <c r="C42" s="262"/>
      <c r="D42" s="129">
        <f t="shared" si="36"/>
        <v>0</v>
      </c>
      <c r="E42" s="264"/>
      <c r="F42" s="264"/>
      <c r="G42" s="264"/>
      <c r="H42" s="264"/>
      <c r="I42" s="264"/>
      <c r="J42" s="263"/>
      <c r="K42" s="264"/>
      <c r="L42" s="264"/>
      <c r="M42" s="264"/>
      <c r="N42" s="264"/>
      <c r="O42" s="264"/>
      <c r="P42" s="264"/>
      <c r="Q42" s="264"/>
      <c r="R42" s="264"/>
      <c r="S42" s="264"/>
      <c r="T42" s="264"/>
      <c r="U42" s="264"/>
      <c r="V42" s="264"/>
      <c r="W42" s="264"/>
      <c r="X42" s="264"/>
      <c r="Y42" s="264"/>
      <c r="Z42" s="264"/>
      <c r="AA42" s="264"/>
      <c r="AB42" s="264"/>
      <c r="AC42" s="264"/>
      <c r="AD42" s="264"/>
      <c r="AE42" s="264"/>
      <c r="AF42" s="264"/>
      <c r="AG42" s="264"/>
      <c r="AH42" s="264"/>
      <c r="AI42" s="264"/>
      <c r="AJ42" s="264"/>
      <c r="AK42" s="264"/>
      <c r="AL42" s="264"/>
      <c r="AM42" s="264"/>
      <c r="AN42" s="6"/>
      <c r="AX42" s="92"/>
    </row>
    <row r="43" spans="1:50" s="90" customFormat="1" x14ac:dyDescent="0.3">
      <c r="A43" s="343"/>
      <c r="C43" s="262"/>
      <c r="D43" s="129">
        <f t="shared" si="36"/>
        <v>0</v>
      </c>
      <c r="E43" s="264"/>
      <c r="F43" s="264"/>
      <c r="G43" s="264"/>
      <c r="H43" s="264"/>
      <c r="I43" s="264"/>
      <c r="J43" s="263"/>
      <c r="K43" s="264"/>
      <c r="L43" s="264"/>
      <c r="M43" s="264"/>
      <c r="N43" s="264"/>
      <c r="O43" s="264"/>
      <c r="P43" s="264"/>
      <c r="Q43" s="264"/>
      <c r="R43" s="264"/>
      <c r="S43" s="264"/>
      <c r="T43" s="264"/>
      <c r="U43" s="264"/>
      <c r="V43" s="264"/>
      <c r="W43" s="264"/>
      <c r="X43" s="264"/>
      <c r="Y43" s="264"/>
      <c r="Z43" s="264"/>
      <c r="AA43" s="264"/>
      <c r="AB43" s="264"/>
      <c r="AC43" s="264"/>
      <c r="AD43" s="264"/>
      <c r="AE43" s="264"/>
      <c r="AF43" s="264"/>
      <c r="AG43" s="264"/>
      <c r="AH43" s="264"/>
      <c r="AI43" s="264"/>
      <c r="AJ43" s="264"/>
      <c r="AK43" s="264"/>
      <c r="AL43" s="264"/>
      <c r="AM43" s="264"/>
      <c r="AN43" s="6"/>
      <c r="AX43" s="92"/>
    </row>
    <row r="44" spans="1:50" s="90" customFormat="1" x14ac:dyDescent="0.3">
      <c r="A44" s="343"/>
      <c r="C44" s="262"/>
      <c r="D44" s="129">
        <f t="shared" si="36"/>
        <v>0</v>
      </c>
      <c r="E44" s="264"/>
      <c r="F44" s="264"/>
      <c r="G44" s="264"/>
      <c r="H44" s="264"/>
      <c r="I44" s="264"/>
      <c r="J44" s="263"/>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6"/>
      <c r="AX44" s="92"/>
    </row>
    <row r="45" spans="1:50" s="90" customFormat="1" x14ac:dyDescent="0.3">
      <c r="A45" s="343"/>
      <c r="C45" s="262"/>
      <c r="D45" s="129">
        <f t="shared" si="36"/>
        <v>0</v>
      </c>
      <c r="E45" s="264"/>
      <c r="F45" s="264"/>
      <c r="G45" s="264"/>
      <c r="H45" s="264"/>
      <c r="I45" s="264"/>
      <c r="J45" s="263"/>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6"/>
      <c r="AX45" s="92"/>
    </row>
    <row r="46" spans="1:50" s="90" customFormat="1" x14ac:dyDescent="0.3">
      <c r="A46" s="343"/>
      <c r="C46" s="262"/>
      <c r="D46" s="129">
        <f t="shared" si="36"/>
        <v>0</v>
      </c>
      <c r="E46" s="264"/>
      <c r="F46" s="264"/>
      <c r="G46" s="264"/>
      <c r="H46" s="264"/>
      <c r="I46" s="264"/>
      <c r="J46" s="263"/>
      <c r="K46" s="264"/>
      <c r="L46" s="264"/>
      <c r="M46" s="264"/>
      <c r="N46" s="264"/>
      <c r="O46" s="264"/>
      <c r="P46" s="264"/>
      <c r="Q46" s="264"/>
      <c r="R46" s="264"/>
      <c r="S46" s="264"/>
      <c r="T46" s="264"/>
      <c r="U46" s="264"/>
      <c r="V46" s="264"/>
      <c r="W46" s="264"/>
      <c r="X46" s="264"/>
      <c r="Y46" s="264"/>
      <c r="Z46" s="264"/>
      <c r="AA46" s="264"/>
      <c r="AB46" s="264"/>
      <c r="AC46" s="264"/>
      <c r="AD46" s="264"/>
      <c r="AE46" s="264"/>
      <c r="AF46" s="264"/>
      <c r="AG46" s="264"/>
      <c r="AH46" s="264"/>
      <c r="AI46" s="264"/>
      <c r="AJ46" s="264"/>
      <c r="AK46" s="264"/>
      <c r="AL46" s="264"/>
      <c r="AM46" s="264"/>
      <c r="AN46" s="6"/>
      <c r="AX46" s="92"/>
    </row>
    <row r="47" spans="1:50" s="90" customFormat="1" x14ac:dyDescent="0.3">
      <c r="A47" s="343"/>
      <c r="C47" s="262"/>
      <c r="D47" s="129">
        <f t="shared" si="36"/>
        <v>0</v>
      </c>
      <c r="E47" s="264"/>
      <c r="F47" s="264"/>
      <c r="G47" s="264"/>
      <c r="H47" s="264"/>
      <c r="I47" s="264"/>
      <c r="J47" s="263"/>
      <c r="K47" s="264"/>
      <c r="L47" s="264"/>
      <c r="M47" s="264"/>
      <c r="N47" s="264"/>
      <c r="O47" s="264"/>
      <c r="P47" s="264"/>
      <c r="Q47" s="264"/>
      <c r="R47" s="264"/>
      <c r="S47" s="264"/>
      <c r="T47" s="264"/>
      <c r="U47" s="264"/>
      <c r="V47" s="264"/>
      <c r="W47" s="264"/>
      <c r="X47" s="264"/>
      <c r="Y47" s="264"/>
      <c r="Z47" s="264"/>
      <c r="AA47" s="264"/>
      <c r="AB47" s="264"/>
      <c r="AC47" s="264"/>
      <c r="AD47" s="264"/>
      <c r="AE47" s="264"/>
      <c r="AF47" s="264"/>
      <c r="AG47" s="264"/>
      <c r="AH47" s="264"/>
      <c r="AI47" s="264"/>
      <c r="AJ47" s="264"/>
      <c r="AK47" s="264"/>
      <c r="AL47" s="264"/>
      <c r="AM47" s="264"/>
      <c r="AN47" s="6"/>
      <c r="AX47" s="92"/>
    </row>
    <row r="48" spans="1:50" s="90" customFormat="1" x14ac:dyDescent="0.3">
      <c r="A48" s="343"/>
      <c r="C48" s="262"/>
      <c r="D48" s="129">
        <f t="shared" si="36"/>
        <v>0</v>
      </c>
      <c r="E48" s="264"/>
      <c r="F48" s="264"/>
      <c r="G48" s="264"/>
      <c r="H48" s="264"/>
      <c r="I48" s="264"/>
      <c r="J48" s="263"/>
      <c r="K48" s="264"/>
      <c r="L48" s="264"/>
      <c r="M48" s="264"/>
      <c r="N48" s="264"/>
      <c r="O48" s="264"/>
      <c r="P48" s="264"/>
      <c r="Q48" s="264"/>
      <c r="R48" s="264"/>
      <c r="S48" s="264"/>
      <c r="T48" s="264"/>
      <c r="U48" s="264"/>
      <c r="V48" s="264"/>
      <c r="W48" s="264"/>
      <c r="X48" s="264"/>
      <c r="Y48" s="264"/>
      <c r="Z48" s="264"/>
      <c r="AA48" s="264"/>
      <c r="AB48" s="264"/>
      <c r="AC48" s="264"/>
      <c r="AD48" s="264"/>
      <c r="AE48" s="264"/>
      <c r="AF48" s="264"/>
      <c r="AG48" s="264"/>
      <c r="AH48" s="264"/>
      <c r="AI48" s="264"/>
      <c r="AJ48" s="264"/>
      <c r="AK48" s="264"/>
      <c r="AL48" s="264"/>
      <c r="AM48" s="264"/>
      <c r="AN48" s="6"/>
      <c r="AX48" s="92"/>
    </row>
    <row r="49" spans="1:50" s="90" customFormat="1" x14ac:dyDescent="0.3">
      <c r="A49" s="343"/>
      <c r="C49" s="262"/>
      <c r="D49" s="129">
        <f t="shared" si="36"/>
        <v>0</v>
      </c>
      <c r="E49" s="264"/>
      <c r="F49" s="264"/>
      <c r="G49" s="264"/>
      <c r="H49" s="264"/>
      <c r="I49" s="264"/>
      <c r="J49" s="263"/>
      <c r="K49" s="264"/>
      <c r="L49" s="264"/>
      <c r="M49" s="264"/>
      <c r="N49" s="264"/>
      <c r="O49" s="264"/>
      <c r="P49" s="264"/>
      <c r="Q49" s="264"/>
      <c r="R49" s="264"/>
      <c r="S49" s="264"/>
      <c r="T49" s="264"/>
      <c r="U49" s="264"/>
      <c r="V49" s="264"/>
      <c r="W49" s="264"/>
      <c r="X49" s="264"/>
      <c r="Y49" s="264"/>
      <c r="Z49" s="264"/>
      <c r="AA49" s="264"/>
      <c r="AB49" s="264"/>
      <c r="AC49" s="264"/>
      <c r="AD49" s="264"/>
      <c r="AE49" s="264"/>
      <c r="AF49" s="264"/>
      <c r="AG49" s="264"/>
      <c r="AH49" s="264"/>
      <c r="AI49" s="264"/>
      <c r="AJ49" s="264"/>
      <c r="AK49" s="264"/>
      <c r="AL49" s="264"/>
      <c r="AM49" s="264"/>
      <c r="AN49" s="6"/>
      <c r="AX49" s="92"/>
    </row>
    <row r="50" spans="1:50" s="90" customFormat="1" x14ac:dyDescent="0.3">
      <c r="A50" s="343"/>
      <c r="C50" s="262"/>
      <c r="D50" s="129">
        <f t="shared" si="36"/>
        <v>0</v>
      </c>
      <c r="E50" s="264"/>
      <c r="F50" s="264"/>
      <c r="G50" s="264"/>
      <c r="H50" s="264"/>
      <c r="I50" s="264"/>
      <c r="J50" s="263"/>
      <c r="K50" s="264"/>
      <c r="L50" s="264"/>
      <c r="M50" s="264"/>
      <c r="N50" s="264"/>
      <c r="O50" s="264"/>
      <c r="P50" s="264"/>
      <c r="Q50" s="264"/>
      <c r="R50" s="264"/>
      <c r="S50" s="264"/>
      <c r="T50" s="264"/>
      <c r="U50" s="264"/>
      <c r="V50" s="264"/>
      <c r="W50" s="264"/>
      <c r="X50" s="264"/>
      <c r="Y50" s="264"/>
      <c r="Z50" s="264"/>
      <c r="AA50" s="264"/>
      <c r="AB50" s="264"/>
      <c r="AC50" s="264"/>
      <c r="AD50" s="264"/>
      <c r="AE50" s="264"/>
      <c r="AF50" s="264"/>
      <c r="AG50" s="264"/>
      <c r="AH50" s="264"/>
      <c r="AI50" s="264"/>
      <c r="AJ50" s="264"/>
      <c r="AK50" s="264"/>
      <c r="AL50" s="264"/>
      <c r="AM50" s="264"/>
      <c r="AN50" s="6"/>
      <c r="AX50" s="92"/>
    </row>
    <row r="51" spans="1:50" s="90" customFormat="1" x14ac:dyDescent="0.3">
      <c r="A51" s="343"/>
      <c r="C51" s="273"/>
      <c r="D51" s="129">
        <f t="shared" si="36"/>
        <v>0</v>
      </c>
      <c r="E51" s="264"/>
      <c r="F51" s="264"/>
      <c r="G51" s="264"/>
      <c r="H51" s="264"/>
      <c r="I51" s="264"/>
      <c r="J51" s="263"/>
      <c r="K51" s="264"/>
      <c r="L51" s="264"/>
      <c r="M51" s="264"/>
      <c r="N51" s="264"/>
      <c r="O51" s="264"/>
      <c r="P51" s="264"/>
      <c r="Q51" s="264"/>
      <c r="R51" s="264"/>
      <c r="S51" s="264"/>
      <c r="T51" s="264"/>
      <c r="U51" s="264"/>
      <c r="V51" s="264"/>
      <c r="W51" s="264"/>
      <c r="X51" s="264"/>
      <c r="Y51" s="264"/>
      <c r="Z51" s="264"/>
      <c r="AA51" s="264"/>
      <c r="AB51" s="264"/>
      <c r="AC51" s="264"/>
      <c r="AD51" s="264"/>
      <c r="AE51" s="264"/>
      <c r="AF51" s="264"/>
      <c r="AG51" s="264"/>
      <c r="AH51" s="264"/>
      <c r="AI51" s="264"/>
      <c r="AJ51" s="264"/>
      <c r="AK51" s="264"/>
      <c r="AL51" s="264"/>
      <c r="AM51" s="264"/>
      <c r="AN51" s="6"/>
      <c r="AX51" s="92"/>
    </row>
    <row r="52" spans="1:50" s="13" customFormat="1" x14ac:dyDescent="0.3">
      <c r="A52" s="343"/>
      <c r="C52" s="78" t="s">
        <v>196</v>
      </c>
      <c r="D52" s="129">
        <f t="shared" si="36"/>
        <v>0</v>
      </c>
      <c r="E52" s="61">
        <f>SUM(E42:E51)</f>
        <v>0</v>
      </c>
      <c r="F52" s="61">
        <f t="shared" ref="F52:AG52" si="37">SUM(F42:F51)</f>
        <v>0</v>
      </c>
      <c r="G52" s="61">
        <f t="shared" si="37"/>
        <v>0</v>
      </c>
      <c r="H52" s="61">
        <f t="shared" si="37"/>
        <v>0</v>
      </c>
      <c r="I52" s="61">
        <f t="shared" si="37"/>
        <v>0</v>
      </c>
      <c r="J52" s="237">
        <f t="shared" si="37"/>
        <v>0</v>
      </c>
      <c r="K52" s="61">
        <f t="shared" si="37"/>
        <v>0</v>
      </c>
      <c r="L52" s="61">
        <f t="shared" si="37"/>
        <v>0</v>
      </c>
      <c r="M52" s="61">
        <f t="shared" si="37"/>
        <v>0</v>
      </c>
      <c r="N52" s="61">
        <f t="shared" si="37"/>
        <v>0</v>
      </c>
      <c r="O52" s="61">
        <f t="shared" si="37"/>
        <v>0</v>
      </c>
      <c r="P52" s="61">
        <f t="shared" si="37"/>
        <v>0</v>
      </c>
      <c r="Q52" s="61">
        <f t="shared" si="37"/>
        <v>0</v>
      </c>
      <c r="R52" s="61">
        <f t="shared" si="37"/>
        <v>0</v>
      </c>
      <c r="S52" s="61">
        <f t="shared" si="37"/>
        <v>0</v>
      </c>
      <c r="T52" s="61">
        <f t="shared" si="37"/>
        <v>0</v>
      </c>
      <c r="U52" s="61">
        <f t="shared" si="37"/>
        <v>0</v>
      </c>
      <c r="V52" s="61">
        <f t="shared" si="37"/>
        <v>0</v>
      </c>
      <c r="W52" s="61">
        <f t="shared" si="37"/>
        <v>0</v>
      </c>
      <c r="X52" s="61">
        <f t="shared" si="37"/>
        <v>0</v>
      </c>
      <c r="Y52" s="61">
        <f t="shared" si="37"/>
        <v>0</v>
      </c>
      <c r="Z52" s="61">
        <f t="shared" si="37"/>
        <v>0</v>
      </c>
      <c r="AA52" s="61">
        <f t="shared" si="37"/>
        <v>0</v>
      </c>
      <c r="AB52" s="61">
        <f t="shared" si="37"/>
        <v>0</v>
      </c>
      <c r="AC52" s="61">
        <f t="shared" si="37"/>
        <v>0</v>
      </c>
      <c r="AD52" s="61">
        <f t="shared" si="37"/>
        <v>0</v>
      </c>
      <c r="AE52" s="61">
        <f t="shared" si="37"/>
        <v>0</v>
      </c>
      <c r="AF52" s="61">
        <f t="shared" si="37"/>
        <v>0</v>
      </c>
      <c r="AG52" s="61">
        <f t="shared" si="37"/>
        <v>0</v>
      </c>
      <c r="AH52" s="61">
        <f>SUM(AH42:AH51)</f>
        <v>0</v>
      </c>
      <c r="AI52" s="61">
        <f t="shared" ref="AI52" si="38">SUM(AI42:AI51)</f>
        <v>0</v>
      </c>
      <c r="AJ52" s="61">
        <f t="shared" ref="AJ52" si="39">SUM(AJ42:AJ51)</f>
        <v>0</v>
      </c>
      <c r="AK52" s="61">
        <f t="shared" ref="AK52" si="40">SUM(AK42:AK51)</f>
        <v>0</v>
      </c>
      <c r="AL52" s="61">
        <f t="shared" ref="AL52" si="41">SUM(AL42:AL51)</f>
        <v>0</v>
      </c>
      <c r="AM52" s="61">
        <f t="shared" ref="AM52" si="42">SUM(AM42:AM51)</f>
        <v>0</v>
      </c>
      <c r="AN52" s="6"/>
      <c r="AX52" s="14"/>
    </row>
    <row r="53" spans="1:50" s="13" customFormat="1" x14ac:dyDescent="0.3">
      <c r="A53" s="343"/>
      <c r="C53" s="78" t="s">
        <v>197</v>
      </c>
      <c r="D53" s="129">
        <f>IFERROR(SUM(E53:AL53),"")</f>
        <v>0</v>
      </c>
      <c r="E53" s="61" t="str">
        <f>IFERROR(E52*'I.2 Base'!E32,"")</f>
        <v/>
      </c>
      <c r="F53" s="61" t="str">
        <f>IFERROR(F52*'I.2 Base'!F32,"")</f>
        <v/>
      </c>
      <c r="G53" s="61" t="str">
        <f>IFERROR(G52*'I.2 Base'!G32,"")</f>
        <v/>
      </c>
      <c r="H53" s="61" t="str">
        <f>IFERROR(H52*'I.2 Base'!H32,"")</f>
        <v/>
      </c>
      <c r="I53" s="61" t="str">
        <f>IFERROR(I52*'I.2 Base'!I32,"")</f>
        <v/>
      </c>
      <c r="J53" s="237">
        <f>IFERROR(J52*'I.2 Base'!J32,"")</f>
        <v>0</v>
      </c>
      <c r="K53" s="61" t="str">
        <f>IFERROR(K52*'I.2 Base'!K32,"")</f>
        <v/>
      </c>
      <c r="L53" s="61" t="str">
        <f>IFERROR(L52*'I.2 Base'!L32,"")</f>
        <v/>
      </c>
      <c r="M53" s="61" t="str">
        <f>IFERROR(M52*'I.2 Base'!M32,"")</f>
        <v/>
      </c>
      <c r="N53" s="61" t="str">
        <f>IFERROR(N52*'I.2 Base'!N32,"")</f>
        <v/>
      </c>
      <c r="O53" s="61" t="str">
        <f>IFERROR(O52*'I.2 Base'!O32,"")</f>
        <v/>
      </c>
      <c r="P53" s="61" t="str">
        <f>IFERROR(P52*'I.2 Base'!P32,"")</f>
        <v/>
      </c>
      <c r="Q53" s="61" t="str">
        <f>IFERROR(Q52*'I.2 Base'!Q32,"")</f>
        <v/>
      </c>
      <c r="R53" s="61" t="str">
        <f>IFERROR(R52*'I.2 Base'!R32,"")</f>
        <v/>
      </c>
      <c r="S53" s="61" t="str">
        <f>IFERROR(S52*'I.2 Base'!S32,"")</f>
        <v/>
      </c>
      <c r="T53" s="61" t="str">
        <f>IFERROR(T52*'I.2 Base'!T32,"")</f>
        <v/>
      </c>
      <c r="U53" s="61" t="str">
        <f>IFERROR(U52*'I.2 Base'!U32,"")</f>
        <v/>
      </c>
      <c r="V53" s="61" t="str">
        <f>IFERROR(V52*'I.2 Base'!V32,"")</f>
        <v/>
      </c>
      <c r="W53" s="61" t="str">
        <f>IFERROR(W52*'I.2 Base'!W32,"")</f>
        <v/>
      </c>
      <c r="X53" s="61" t="str">
        <f>IFERROR(X52*'I.2 Base'!X32,"")</f>
        <v/>
      </c>
      <c r="Y53" s="61" t="str">
        <f>IFERROR(Y52*'I.2 Base'!Y32,"")</f>
        <v/>
      </c>
      <c r="Z53" s="61" t="str">
        <f>IFERROR(Z52*'I.2 Base'!Z32,"")</f>
        <v/>
      </c>
      <c r="AA53" s="61" t="str">
        <f>IFERROR(AA52*'I.2 Base'!AA32,"")</f>
        <v/>
      </c>
      <c r="AB53" s="61" t="str">
        <f>IFERROR(AB52*'I.2 Base'!AB32,"")</f>
        <v/>
      </c>
      <c r="AC53" s="61" t="str">
        <f>IFERROR(AC52*'I.2 Base'!AC32,"")</f>
        <v/>
      </c>
      <c r="AD53" s="61" t="str">
        <f>IFERROR(AD52*'I.2 Base'!AD32,"")</f>
        <v/>
      </c>
      <c r="AE53" s="61" t="str">
        <f>IFERROR(AE52*'I.2 Base'!AE32,"")</f>
        <v/>
      </c>
      <c r="AF53" s="61" t="str">
        <f>IFERROR(AF52*'I.2 Base'!AF32,"")</f>
        <v/>
      </c>
      <c r="AG53" s="61" t="str">
        <f>IFERROR(AG52*'I.2 Base'!AG32,"")</f>
        <v/>
      </c>
      <c r="AH53" s="61" t="str">
        <f>IFERROR(AH52*'I.2 Base'!AH32,"")</f>
        <v/>
      </c>
      <c r="AI53" s="61" t="str">
        <f>IFERROR(AI52*'I.2 Base'!AI32,"")</f>
        <v/>
      </c>
      <c r="AJ53" s="61" t="str">
        <f>IFERROR(AJ52*'I.2 Base'!AJ32,"")</f>
        <v/>
      </c>
      <c r="AK53" s="61" t="str">
        <f>IFERROR(AK52*'I.2 Base'!AK32,"")</f>
        <v/>
      </c>
      <c r="AL53" s="61" t="str">
        <f>IFERROR(AL52*'I.2 Base'!AL32,"")</f>
        <v/>
      </c>
      <c r="AM53" s="61" t="str">
        <f>IFERROR(AM52*'I.2 Base'!AM32,"")</f>
        <v/>
      </c>
      <c r="AN53" s="6"/>
      <c r="AX53" s="14"/>
    </row>
    <row r="54" spans="1:50" s="142" customFormat="1" ht="6.6" x14ac:dyDescent="0.3">
      <c r="A54" s="343"/>
      <c r="C54" s="243"/>
      <c r="D54" s="244"/>
      <c r="E54" s="244"/>
      <c r="F54" s="244"/>
      <c r="G54" s="244"/>
      <c r="H54" s="244"/>
      <c r="I54" s="244"/>
      <c r="J54" s="244"/>
      <c r="K54" s="244"/>
      <c r="L54" s="244"/>
      <c r="M54" s="244"/>
      <c r="N54" s="244"/>
      <c r="O54" s="244"/>
      <c r="P54" s="244"/>
      <c r="Q54" s="244"/>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32"/>
      <c r="AX54" s="145"/>
    </row>
    <row r="55" spans="1:50" s="90" customFormat="1" x14ac:dyDescent="0.3">
      <c r="A55" s="343"/>
      <c r="C55" s="262"/>
      <c r="D55" s="129">
        <f t="shared" si="36"/>
        <v>0</v>
      </c>
      <c r="E55" s="264"/>
      <c r="F55" s="264"/>
      <c r="G55" s="264"/>
      <c r="H55" s="264"/>
      <c r="I55" s="264"/>
      <c r="J55" s="263"/>
      <c r="K55" s="264"/>
      <c r="L55" s="264"/>
      <c r="M55" s="264"/>
      <c r="N55" s="264"/>
      <c r="O55" s="264"/>
      <c r="P55" s="264"/>
      <c r="Q55" s="264"/>
      <c r="R55" s="264"/>
      <c r="S55" s="264"/>
      <c r="T55" s="264"/>
      <c r="U55" s="264"/>
      <c r="V55" s="264"/>
      <c r="W55" s="264"/>
      <c r="X55" s="264"/>
      <c r="Y55" s="264"/>
      <c r="Z55" s="264"/>
      <c r="AA55" s="264"/>
      <c r="AB55" s="264"/>
      <c r="AC55" s="264"/>
      <c r="AD55" s="264"/>
      <c r="AE55" s="264"/>
      <c r="AF55" s="264"/>
      <c r="AG55" s="264"/>
      <c r="AH55" s="264"/>
      <c r="AI55" s="264"/>
      <c r="AJ55" s="264"/>
      <c r="AK55" s="264"/>
      <c r="AL55" s="264"/>
      <c r="AM55" s="264"/>
      <c r="AN55" s="6"/>
      <c r="AX55" s="92"/>
    </row>
    <row r="56" spans="1:50" s="90" customFormat="1" x14ac:dyDescent="0.3">
      <c r="A56" s="343"/>
      <c r="C56" s="262"/>
      <c r="D56" s="129">
        <f t="shared" si="36"/>
        <v>0</v>
      </c>
      <c r="E56" s="264"/>
      <c r="F56" s="264"/>
      <c r="G56" s="264"/>
      <c r="H56" s="264"/>
      <c r="I56" s="264"/>
      <c r="J56" s="263"/>
      <c r="K56" s="264"/>
      <c r="L56" s="264"/>
      <c r="M56" s="264"/>
      <c r="N56" s="264"/>
      <c r="O56" s="264"/>
      <c r="P56" s="264"/>
      <c r="Q56" s="264"/>
      <c r="R56" s="264"/>
      <c r="S56" s="264"/>
      <c r="T56" s="264"/>
      <c r="U56" s="264"/>
      <c r="V56" s="264"/>
      <c r="W56" s="264"/>
      <c r="X56" s="264"/>
      <c r="Y56" s="264"/>
      <c r="Z56" s="264"/>
      <c r="AA56" s="264"/>
      <c r="AB56" s="264"/>
      <c r="AC56" s="264"/>
      <c r="AD56" s="264"/>
      <c r="AE56" s="264"/>
      <c r="AF56" s="264"/>
      <c r="AG56" s="264"/>
      <c r="AH56" s="264"/>
      <c r="AI56" s="264"/>
      <c r="AJ56" s="264"/>
      <c r="AK56" s="264"/>
      <c r="AL56" s="264"/>
      <c r="AM56" s="264"/>
      <c r="AN56" s="6"/>
      <c r="AX56" s="92"/>
    </row>
    <row r="57" spans="1:50" s="90" customFormat="1" x14ac:dyDescent="0.3">
      <c r="A57" s="343"/>
      <c r="C57" s="262"/>
      <c r="D57" s="129">
        <f>SUM(E57:AL57)</f>
        <v>0</v>
      </c>
      <c r="E57" s="264"/>
      <c r="F57" s="264"/>
      <c r="G57" s="264"/>
      <c r="H57" s="264"/>
      <c r="I57" s="264"/>
      <c r="J57" s="263"/>
      <c r="K57" s="264"/>
      <c r="L57" s="264"/>
      <c r="M57" s="264"/>
      <c r="N57" s="264"/>
      <c r="O57" s="264"/>
      <c r="P57" s="264"/>
      <c r="Q57" s="264"/>
      <c r="R57" s="264"/>
      <c r="S57" s="264"/>
      <c r="T57" s="264"/>
      <c r="U57" s="264"/>
      <c r="V57" s="264"/>
      <c r="W57" s="264"/>
      <c r="X57" s="264"/>
      <c r="Y57" s="264"/>
      <c r="Z57" s="264"/>
      <c r="AA57" s="264"/>
      <c r="AB57" s="264"/>
      <c r="AC57" s="264"/>
      <c r="AD57" s="264"/>
      <c r="AE57" s="264"/>
      <c r="AF57" s="264"/>
      <c r="AG57" s="264"/>
      <c r="AH57" s="264"/>
      <c r="AI57" s="264"/>
      <c r="AJ57" s="264"/>
      <c r="AK57" s="264"/>
      <c r="AL57" s="264"/>
      <c r="AM57" s="264"/>
      <c r="AN57" s="6"/>
      <c r="AX57" s="92"/>
    </row>
    <row r="58" spans="1:50" s="90" customFormat="1" x14ac:dyDescent="0.3">
      <c r="A58" s="343"/>
      <c r="C58" s="262"/>
      <c r="D58" s="129">
        <f t="shared" si="36"/>
        <v>0</v>
      </c>
      <c r="E58" s="264"/>
      <c r="F58" s="264"/>
      <c r="G58" s="264"/>
      <c r="H58" s="264"/>
      <c r="I58" s="264"/>
      <c r="J58" s="263"/>
      <c r="K58" s="264"/>
      <c r="L58" s="264"/>
      <c r="M58" s="264"/>
      <c r="N58" s="264"/>
      <c r="O58" s="264"/>
      <c r="P58" s="264"/>
      <c r="Q58" s="264"/>
      <c r="R58" s="264"/>
      <c r="S58" s="264"/>
      <c r="T58" s="264"/>
      <c r="U58" s="264"/>
      <c r="V58" s="264"/>
      <c r="W58" s="264"/>
      <c r="X58" s="264"/>
      <c r="Y58" s="264"/>
      <c r="Z58" s="264"/>
      <c r="AA58" s="264"/>
      <c r="AB58" s="264"/>
      <c r="AC58" s="264"/>
      <c r="AD58" s="264"/>
      <c r="AE58" s="264"/>
      <c r="AF58" s="264"/>
      <c r="AG58" s="264"/>
      <c r="AH58" s="264"/>
      <c r="AI58" s="264"/>
      <c r="AJ58" s="264"/>
      <c r="AK58" s="264"/>
      <c r="AL58" s="264"/>
      <c r="AM58" s="264"/>
      <c r="AN58" s="6"/>
      <c r="AX58" s="92"/>
    </row>
    <row r="59" spans="1:50" s="90" customFormat="1" x14ac:dyDescent="0.3">
      <c r="A59" s="343"/>
      <c r="C59" s="262"/>
      <c r="D59" s="129">
        <f>SUM(E59:AL59)</f>
        <v>0</v>
      </c>
      <c r="E59" s="264"/>
      <c r="F59" s="264"/>
      <c r="G59" s="264"/>
      <c r="H59" s="264"/>
      <c r="I59" s="264"/>
      <c r="J59" s="263"/>
      <c r="K59" s="264"/>
      <c r="L59" s="264"/>
      <c r="M59" s="264"/>
      <c r="N59" s="264"/>
      <c r="O59" s="264"/>
      <c r="P59" s="264"/>
      <c r="Q59" s="264"/>
      <c r="R59" s="264"/>
      <c r="S59" s="264"/>
      <c r="T59" s="264"/>
      <c r="U59" s="264"/>
      <c r="V59" s="264"/>
      <c r="W59" s="264"/>
      <c r="X59" s="264"/>
      <c r="Y59" s="264"/>
      <c r="Z59" s="264"/>
      <c r="AA59" s="264"/>
      <c r="AB59" s="264"/>
      <c r="AC59" s="264"/>
      <c r="AD59" s="264"/>
      <c r="AE59" s="264"/>
      <c r="AF59" s="264"/>
      <c r="AG59" s="264"/>
      <c r="AH59" s="264"/>
      <c r="AI59" s="264"/>
      <c r="AJ59" s="264"/>
      <c r="AK59" s="264"/>
      <c r="AL59" s="264"/>
      <c r="AM59" s="264"/>
      <c r="AN59" s="6"/>
      <c r="AX59" s="92"/>
    </row>
    <row r="60" spans="1:50" s="90" customFormat="1" x14ac:dyDescent="0.3">
      <c r="A60" s="343"/>
      <c r="C60" s="262"/>
      <c r="D60" s="129">
        <f t="shared" si="36"/>
        <v>0</v>
      </c>
      <c r="E60" s="264"/>
      <c r="F60" s="264"/>
      <c r="G60" s="264"/>
      <c r="H60" s="264"/>
      <c r="I60" s="264"/>
      <c r="J60" s="263"/>
      <c r="K60" s="264"/>
      <c r="L60" s="264"/>
      <c r="M60" s="264"/>
      <c r="N60" s="264"/>
      <c r="O60" s="264"/>
      <c r="P60" s="264"/>
      <c r="Q60" s="264"/>
      <c r="R60" s="264"/>
      <c r="S60" s="264"/>
      <c r="T60" s="264"/>
      <c r="U60" s="264"/>
      <c r="V60" s="264"/>
      <c r="W60" s="264"/>
      <c r="X60" s="264"/>
      <c r="Y60" s="264"/>
      <c r="Z60" s="264"/>
      <c r="AA60" s="264"/>
      <c r="AB60" s="264"/>
      <c r="AC60" s="264"/>
      <c r="AD60" s="264"/>
      <c r="AE60" s="264"/>
      <c r="AF60" s="264"/>
      <c r="AG60" s="264"/>
      <c r="AH60" s="264"/>
      <c r="AI60" s="264"/>
      <c r="AJ60" s="264"/>
      <c r="AK60" s="264"/>
      <c r="AL60" s="264"/>
      <c r="AM60" s="264"/>
      <c r="AN60" s="6"/>
      <c r="AX60" s="92"/>
    </row>
    <row r="61" spans="1:50" s="90" customFormat="1" x14ac:dyDescent="0.3">
      <c r="A61" s="343"/>
      <c r="C61" s="262"/>
      <c r="D61" s="129">
        <f t="shared" si="36"/>
        <v>0</v>
      </c>
      <c r="E61" s="264"/>
      <c r="F61" s="264"/>
      <c r="G61" s="264"/>
      <c r="H61" s="264"/>
      <c r="I61" s="264"/>
      <c r="J61" s="263"/>
      <c r="K61" s="264"/>
      <c r="L61" s="264"/>
      <c r="M61" s="264"/>
      <c r="N61" s="264"/>
      <c r="O61" s="264"/>
      <c r="P61" s="264"/>
      <c r="Q61" s="264"/>
      <c r="R61" s="264"/>
      <c r="S61" s="264"/>
      <c r="T61" s="264"/>
      <c r="U61" s="264"/>
      <c r="V61" s="264"/>
      <c r="W61" s="264"/>
      <c r="X61" s="264"/>
      <c r="Y61" s="264"/>
      <c r="Z61" s="264"/>
      <c r="AA61" s="264"/>
      <c r="AB61" s="264"/>
      <c r="AC61" s="264"/>
      <c r="AD61" s="264"/>
      <c r="AE61" s="264"/>
      <c r="AF61" s="264"/>
      <c r="AG61" s="264"/>
      <c r="AH61" s="264"/>
      <c r="AI61" s="264"/>
      <c r="AJ61" s="264"/>
      <c r="AK61" s="264"/>
      <c r="AL61" s="264"/>
      <c r="AM61" s="264"/>
      <c r="AN61" s="6"/>
      <c r="AX61" s="92"/>
    </row>
    <row r="62" spans="1:50" s="90" customFormat="1" x14ac:dyDescent="0.3">
      <c r="A62" s="343"/>
      <c r="C62" s="262"/>
      <c r="D62" s="129">
        <f t="shared" si="36"/>
        <v>0</v>
      </c>
      <c r="E62" s="264"/>
      <c r="F62" s="264"/>
      <c r="G62" s="264"/>
      <c r="H62" s="264"/>
      <c r="I62" s="264"/>
      <c r="J62" s="263"/>
      <c r="K62" s="264"/>
      <c r="L62" s="264"/>
      <c r="M62" s="264"/>
      <c r="N62" s="264"/>
      <c r="O62" s="264"/>
      <c r="P62" s="264"/>
      <c r="Q62" s="264"/>
      <c r="R62" s="264"/>
      <c r="S62" s="264"/>
      <c r="T62" s="264"/>
      <c r="U62" s="264"/>
      <c r="V62" s="264"/>
      <c r="W62" s="264"/>
      <c r="X62" s="264"/>
      <c r="Y62" s="264"/>
      <c r="Z62" s="264"/>
      <c r="AA62" s="264"/>
      <c r="AB62" s="264"/>
      <c r="AC62" s="264"/>
      <c r="AD62" s="264"/>
      <c r="AE62" s="264"/>
      <c r="AF62" s="264"/>
      <c r="AG62" s="264"/>
      <c r="AH62" s="264"/>
      <c r="AI62" s="264"/>
      <c r="AJ62" s="264"/>
      <c r="AK62" s="264"/>
      <c r="AL62" s="264"/>
      <c r="AM62" s="264"/>
      <c r="AN62" s="6"/>
      <c r="AX62" s="92"/>
    </row>
    <row r="63" spans="1:50" s="90" customFormat="1" x14ac:dyDescent="0.3">
      <c r="A63" s="343"/>
      <c r="C63" s="262"/>
      <c r="D63" s="129">
        <f t="shared" si="36"/>
        <v>0</v>
      </c>
      <c r="E63" s="264"/>
      <c r="F63" s="264"/>
      <c r="G63" s="264"/>
      <c r="H63" s="264"/>
      <c r="I63" s="264"/>
      <c r="J63" s="263"/>
      <c r="K63" s="264"/>
      <c r="L63" s="264"/>
      <c r="M63" s="264"/>
      <c r="N63" s="264"/>
      <c r="O63" s="264"/>
      <c r="P63" s="264"/>
      <c r="Q63" s="264"/>
      <c r="R63" s="264"/>
      <c r="S63" s="264"/>
      <c r="T63" s="264"/>
      <c r="U63" s="264"/>
      <c r="V63" s="264"/>
      <c r="W63" s="264"/>
      <c r="X63" s="264"/>
      <c r="Y63" s="264"/>
      <c r="Z63" s="264"/>
      <c r="AA63" s="264"/>
      <c r="AB63" s="264"/>
      <c r="AC63" s="264"/>
      <c r="AD63" s="264"/>
      <c r="AE63" s="264"/>
      <c r="AF63" s="264"/>
      <c r="AG63" s="264"/>
      <c r="AH63" s="264"/>
      <c r="AI63" s="264"/>
      <c r="AJ63" s="264"/>
      <c r="AK63" s="264"/>
      <c r="AL63" s="264"/>
      <c r="AM63" s="264"/>
      <c r="AN63" s="6"/>
      <c r="AX63" s="92"/>
    </row>
    <row r="64" spans="1:50" s="90" customFormat="1" x14ac:dyDescent="0.3">
      <c r="A64" s="343"/>
      <c r="C64" s="273"/>
      <c r="D64" s="129">
        <f t="shared" si="36"/>
        <v>0</v>
      </c>
      <c r="E64" s="264"/>
      <c r="F64" s="264"/>
      <c r="G64" s="264"/>
      <c r="H64" s="264"/>
      <c r="I64" s="264"/>
      <c r="J64" s="263"/>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6"/>
      <c r="AX64" s="92"/>
    </row>
    <row r="65" spans="1:50" s="13" customFormat="1" x14ac:dyDescent="0.3">
      <c r="A65" s="343"/>
      <c r="C65" s="78" t="s">
        <v>164</v>
      </c>
      <c r="D65" s="129">
        <f t="shared" si="36"/>
        <v>0</v>
      </c>
      <c r="E65" s="61">
        <f>SUM(E55:E64)</f>
        <v>0</v>
      </c>
      <c r="F65" s="61">
        <f t="shared" ref="F65:AM65" si="43">SUM(F55:F64)</f>
        <v>0</v>
      </c>
      <c r="G65" s="61">
        <f t="shared" si="43"/>
        <v>0</v>
      </c>
      <c r="H65" s="61">
        <f t="shared" si="43"/>
        <v>0</v>
      </c>
      <c r="I65" s="61">
        <f t="shared" si="43"/>
        <v>0</v>
      </c>
      <c r="J65" s="237">
        <f t="shared" si="43"/>
        <v>0</v>
      </c>
      <c r="K65" s="61">
        <f t="shared" si="43"/>
        <v>0</v>
      </c>
      <c r="L65" s="61">
        <f t="shared" si="43"/>
        <v>0</v>
      </c>
      <c r="M65" s="61">
        <f t="shared" si="43"/>
        <v>0</v>
      </c>
      <c r="N65" s="61">
        <f t="shared" si="43"/>
        <v>0</v>
      </c>
      <c r="O65" s="61">
        <f t="shared" si="43"/>
        <v>0</v>
      </c>
      <c r="P65" s="61">
        <f t="shared" si="43"/>
        <v>0</v>
      </c>
      <c r="Q65" s="61">
        <f t="shared" si="43"/>
        <v>0</v>
      </c>
      <c r="R65" s="61">
        <f t="shared" si="43"/>
        <v>0</v>
      </c>
      <c r="S65" s="61">
        <f t="shared" si="43"/>
        <v>0</v>
      </c>
      <c r="T65" s="61">
        <f t="shared" si="43"/>
        <v>0</v>
      </c>
      <c r="U65" s="61">
        <f t="shared" si="43"/>
        <v>0</v>
      </c>
      <c r="V65" s="61">
        <f t="shared" si="43"/>
        <v>0</v>
      </c>
      <c r="W65" s="61">
        <f t="shared" si="43"/>
        <v>0</v>
      </c>
      <c r="X65" s="61">
        <f t="shared" si="43"/>
        <v>0</v>
      </c>
      <c r="Y65" s="61">
        <f t="shared" si="43"/>
        <v>0</v>
      </c>
      <c r="Z65" s="61">
        <f t="shared" si="43"/>
        <v>0</v>
      </c>
      <c r="AA65" s="61">
        <f t="shared" si="43"/>
        <v>0</v>
      </c>
      <c r="AB65" s="61">
        <f t="shared" si="43"/>
        <v>0</v>
      </c>
      <c r="AC65" s="61">
        <f t="shared" si="43"/>
        <v>0</v>
      </c>
      <c r="AD65" s="61">
        <f t="shared" si="43"/>
        <v>0</v>
      </c>
      <c r="AE65" s="61">
        <f t="shared" si="43"/>
        <v>0</v>
      </c>
      <c r="AF65" s="61">
        <f t="shared" si="43"/>
        <v>0</v>
      </c>
      <c r="AG65" s="61">
        <f t="shared" si="43"/>
        <v>0</v>
      </c>
      <c r="AH65" s="61">
        <f t="shared" si="43"/>
        <v>0</v>
      </c>
      <c r="AI65" s="61">
        <f t="shared" si="43"/>
        <v>0</v>
      </c>
      <c r="AJ65" s="61">
        <f t="shared" si="43"/>
        <v>0</v>
      </c>
      <c r="AK65" s="61">
        <f t="shared" si="43"/>
        <v>0</v>
      </c>
      <c r="AL65" s="61">
        <f t="shared" si="43"/>
        <v>0</v>
      </c>
      <c r="AM65" s="61">
        <f t="shared" si="43"/>
        <v>0</v>
      </c>
      <c r="AN65" s="6"/>
      <c r="AX65" s="14"/>
    </row>
    <row r="66" spans="1:50" s="13" customFormat="1" x14ac:dyDescent="0.3">
      <c r="A66" s="343"/>
      <c r="C66" s="78" t="s">
        <v>165</v>
      </c>
      <c r="D66" s="129">
        <f>IFERROR(SUM(E66:AL66),"")</f>
        <v>0</v>
      </c>
      <c r="E66" s="61" t="str">
        <f>IFERROR(E65*'I.2 Base'!E32,"")</f>
        <v/>
      </c>
      <c r="F66" s="61" t="str">
        <f>IFERROR(F65*'I.2 Base'!F32,"")</f>
        <v/>
      </c>
      <c r="G66" s="61" t="str">
        <f>IFERROR(G65*'I.2 Base'!G32,"")</f>
        <v/>
      </c>
      <c r="H66" s="61" t="str">
        <f>IFERROR(H65*'I.2 Base'!H32,"")</f>
        <v/>
      </c>
      <c r="I66" s="61" t="str">
        <f>IFERROR(I65*'I.2 Base'!I32,"")</f>
        <v/>
      </c>
      <c r="J66" s="237">
        <f>IFERROR(J65*'I.2 Base'!J32,"")</f>
        <v>0</v>
      </c>
      <c r="K66" s="61" t="str">
        <f>IFERROR(K65*'I.2 Base'!K32,"")</f>
        <v/>
      </c>
      <c r="L66" s="61" t="str">
        <f>IFERROR(L65*'I.2 Base'!L32,"")</f>
        <v/>
      </c>
      <c r="M66" s="61" t="str">
        <f>IFERROR(M65*'I.2 Base'!M32,"")</f>
        <v/>
      </c>
      <c r="N66" s="61" t="str">
        <f>IFERROR(N65*'I.2 Base'!N32,"")</f>
        <v/>
      </c>
      <c r="O66" s="61" t="str">
        <f>IFERROR(O65*'I.2 Base'!O32,"")</f>
        <v/>
      </c>
      <c r="P66" s="61" t="str">
        <f>IFERROR(P65*'I.2 Base'!P32,"")</f>
        <v/>
      </c>
      <c r="Q66" s="61" t="str">
        <f>IFERROR(Q65*'I.2 Base'!Q32,"")</f>
        <v/>
      </c>
      <c r="R66" s="61" t="str">
        <f>IFERROR(R65*'I.2 Base'!R32,"")</f>
        <v/>
      </c>
      <c r="S66" s="61" t="str">
        <f>IFERROR(S65*'I.2 Base'!S32,"")</f>
        <v/>
      </c>
      <c r="T66" s="61" t="str">
        <f>IFERROR(T65*'I.2 Base'!T32,"")</f>
        <v/>
      </c>
      <c r="U66" s="61" t="str">
        <f>IFERROR(U65*'I.2 Base'!U32,"")</f>
        <v/>
      </c>
      <c r="V66" s="61" t="str">
        <f>IFERROR(V65*'I.2 Base'!V32,"")</f>
        <v/>
      </c>
      <c r="W66" s="61" t="str">
        <f>IFERROR(W65*'I.2 Base'!W32,"")</f>
        <v/>
      </c>
      <c r="X66" s="61" t="str">
        <f>IFERROR(X65*'I.2 Base'!X32,"")</f>
        <v/>
      </c>
      <c r="Y66" s="61" t="str">
        <f>IFERROR(Y65*'I.2 Base'!Y32,"")</f>
        <v/>
      </c>
      <c r="Z66" s="61" t="str">
        <f>IFERROR(Z65*'I.2 Base'!Z32,"")</f>
        <v/>
      </c>
      <c r="AA66" s="61" t="str">
        <f>IFERROR(AA65*'I.2 Base'!AA32,"")</f>
        <v/>
      </c>
      <c r="AB66" s="61" t="str">
        <f>IFERROR(AB65*'I.2 Base'!AB32,"")</f>
        <v/>
      </c>
      <c r="AC66" s="61" t="str">
        <f>IFERROR(AC65*'I.2 Base'!AC32,"")</f>
        <v/>
      </c>
      <c r="AD66" s="61" t="str">
        <f>IFERROR(AD65*'I.2 Base'!AD32,"")</f>
        <v/>
      </c>
      <c r="AE66" s="61" t="str">
        <f>IFERROR(AE65*'I.2 Base'!AE32,"")</f>
        <v/>
      </c>
      <c r="AF66" s="61" t="str">
        <f>IFERROR(AF65*'I.2 Base'!AF32,"")</f>
        <v/>
      </c>
      <c r="AG66" s="61" t="str">
        <f>IFERROR(AG65*'I.2 Base'!AG32,"")</f>
        <v/>
      </c>
      <c r="AH66" s="61" t="str">
        <f>IFERROR(AH65*'I.2 Base'!AH32,"")</f>
        <v/>
      </c>
      <c r="AI66" s="61" t="str">
        <f>IFERROR(AI65*'I.2 Base'!AI32,"")</f>
        <v/>
      </c>
      <c r="AJ66" s="61" t="str">
        <f>IFERROR(AJ65*'I.2 Base'!AJ32,"")</f>
        <v/>
      </c>
      <c r="AK66" s="61" t="str">
        <f>IFERROR(AK65*'I.2 Base'!AK32,"")</f>
        <v/>
      </c>
      <c r="AL66" s="61" t="str">
        <f>IFERROR(AL65*'I.2 Base'!AL32,"")</f>
        <v/>
      </c>
      <c r="AM66" s="61" t="str">
        <f>IFERROR(AM65*'I.2 Base'!AM32,"")</f>
        <v/>
      </c>
      <c r="AN66" s="6"/>
      <c r="AX66" s="14"/>
    </row>
    <row r="67" spans="1:50" s="240" customFormat="1" ht="6.6" x14ac:dyDescent="0.3">
      <c r="A67" s="343"/>
      <c r="C67" s="243"/>
      <c r="D67" s="244"/>
      <c r="E67" s="244"/>
      <c r="F67" s="244"/>
      <c r="G67" s="244"/>
      <c r="H67" s="244"/>
      <c r="I67" s="244"/>
      <c r="J67" s="243"/>
      <c r="K67" s="244"/>
      <c r="L67" s="244"/>
      <c r="M67" s="244"/>
      <c r="N67" s="244"/>
      <c r="O67" s="244"/>
      <c r="P67" s="243"/>
      <c r="Q67" s="244"/>
      <c r="R67" s="244"/>
      <c r="S67" s="244"/>
      <c r="T67" s="244"/>
      <c r="U67" s="244"/>
      <c r="V67" s="243"/>
      <c r="W67" s="244"/>
      <c r="X67" s="244"/>
      <c r="Y67" s="244"/>
      <c r="Z67" s="244"/>
      <c r="AA67" s="244"/>
      <c r="AB67" s="243"/>
      <c r="AC67" s="244"/>
      <c r="AD67" s="244"/>
      <c r="AE67" s="244"/>
      <c r="AF67" s="244"/>
      <c r="AG67" s="244"/>
      <c r="AH67" s="243"/>
      <c r="AI67" s="244"/>
      <c r="AJ67" s="244"/>
      <c r="AK67" s="244"/>
      <c r="AL67" s="244"/>
      <c r="AM67" s="244"/>
      <c r="AN67" s="232"/>
      <c r="AX67" s="245"/>
    </row>
    <row r="68" spans="1:50" s="15" customFormat="1" x14ac:dyDescent="0.3">
      <c r="A68" s="343"/>
      <c r="C68" s="29" t="s">
        <v>166</v>
      </c>
      <c r="D68" s="129">
        <f>IFERROR(SUM(E68:AL68),"")</f>
        <v>0</v>
      </c>
      <c r="E68" s="91" t="str">
        <f>IFERROR(E36+E38+E40+E53+E66,"")</f>
        <v/>
      </c>
      <c r="F68" s="91" t="str">
        <f t="shared" ref="F68:AM68" si="44">IFERROR(F36+F38+F40+F53+F66,"")</f>
        <v/>
      </c>
      <c r="G68" s="91" t="str">
        <f t="shared" si="44"/>
        <v/>
      </c>
      <c r="H68" s="91" t="str">
        <f t="shared" si="44"/>
        <v/>
      </c>
      <c r="I68" s="91" t="str">
        <f t="shared" si="44"/>
        <v/>
      </c>
      <c r="J68" s="238">
        <f t="shared" si="44"/>
        <v>0</v>
      </c>
      <c r="K68" s="91" t="str">
        <f t="shared" si="44"/>
        <v/>
      </c>
      <c r="L68" s="91" t="str">
        <f t="shared" si="44"/>
        <v/>
      </c>
      <c r="M68" s="91" t="str">
        <f t="shared" si="44"/>
        <v/>
      </c>
      <c r="N68" s="91" t="str">
        <f t="shared" si="44"/>
        <v/>
      </c>
      <c r="O68" s="91" t="str">
        <f t="shared" si="44"/>
        <v/>
      </c>
      <c r="P68" s="91" t="str">
        <f t="shared" si="44"/>
        <v/>
      </c>
      <c r="Q68" s="91" t="str">
        <f t="shared" si="44"/>
        <v/>
      </c>
      <c r="R68" s="91" t="str">
        <f t="shared" si="44"/>
        <v/>
      </c>
      <c r="S68" s="91" t="str">
        <f t="shared" si="44"/>
        <v/>
      </c>
      <c r="T68" s="91" t="str">
        <f t="shared" si="44"/>
        <v/>
      </c>
      <c r="U68" s="91" t="str">
        <f t="shared" si="44"/>
        <v/>
      </c>
      <c r="V68" s="91" t="str">
        <f t="shared" si="44"/>
        <v/>
      </c>
      <c r="W68" s="91" t="str">
        <f t="shared" si="44"/>
        <v/>
      </c>
      <c r="X68" s="91" t="str">
        <f t="shared" si="44"/>
        <v/>
      </c>
      <c r="Y68" s="91" t="str">
        <f t="shared" si="44"/>
        <v/>
      </c>
      <c r="Z68" s="91" t="str">
        <f t="shared" si="44"/>
        <v/>
      </c>
      <c r="AA68" s="91" t="str">
        <f t="shared" si="44"/>
        <v/>
      </c>
      <c r="AB68" s="91" t="str">
        <f t="shared" si="44"/>
        <v/>
      </c>
      <c r="AC68" s="91" t="str">
        <f t="shared" si="44"/>
        <v/>
      </c>
      <c r="AD68" s="91" t="str">
        <f t="shared" si="44"/>
        <v/>
      </c>
      <c r="AE68" s="91" t="str">
        <f t="shared" si="44"/>
        <v/>
      </c>
      <c r="AF68" s="91" t="str">
        <f t="shared" si="44"/>
        <v/>
      </c>
      <c r="AG68" s="91" t="str">
        <f t="shared" si="44"/>
        <v/>
      </c>
      <c r="AH68" s="91" t="str">
        <f t="shared" si="44"/>
        <v/>
      </c>
      <c r="AI68" s="91" t="str">
        <f t="shared" si="44"/>
        <v/>
      </c>
      <c r="AJ68" s="91" t="str">
        <f t="shared" si="44"/>
        <v/>
      </c>
      <c r="AK68" s="91" t="str">
        <f t="shared" si="44"/>
        <v/>
      </c>
      <c r="AL68" s="91" t="str">
        <f t="shared" si="44"/>
        <v/>
      </c>
      <c r="AM68" s="91" t="str">
        <f t="shared" si="44"/>
        <v/>
      </c>
      <c r="AN68" s="6"/>
      <c r="AO68" s="94"/>
      <c r="AP68" s="94"/>
      <c r="AQ68" s="94"/>
      <c r="AR68" s="94"/>
      <c r="AS68" s="94"/>
      <c r="AT68" s="94"/>
      <c r="AX68" s="16"/>
    </row>
    <row r="69" spans="1:50" s="15" customFormat="1" x14ac:dyDescent="0.3">
      <c r="A69" s="52"/>
      <c r="E69" s="67"/>
      <c r="F69" s="67"/>
      <c r="G69" s="67"/>
      <c r="H69" s="67"/>
      <c r="I69" s="67"/>
      <c r="J69" s="67"/>
      <c r="K69" s="67"/>
      <c r="L69" s="67"/>
      <c r="M69" s="67"/>
      <c r="N69" s="67"/>
      <c r="O69" s="67"/>
      <c r="P69" s="67"/>
      <c r="Q69" s="67"/>
      <c r="R69" s="67"/>
      <c r="S69" s="67"/>
      <c r="T69" s="67"/>
      <c r="U69" s="67"/>
      <c r="V69" s="67"/>
      <c r="W69" s="67"/>
      <c r="X69" s="67"/>
      <c r="Y69" s="67"/>
      <c r="Z69" s="67"/>
      <c r="AA69" s="67"/>
      <c r="AB69" s="67"/>
      <c r="AC69" s="67"/>
      <c r="AD69" s="67"/>
      <c r="AE69" s="67"/>
      <c r="AF69" s="67"/>
      <c r="AG69" s="67"/>
      <c r="AH69" s="95"/>
      <c r="AI69" s="95"/>
      <c r="AJ69" s="95"/>
      <c r="AK69" s="95"/>
      <c r="AL69" s="95"/>
      <c r="AM69" s="95"/>
      <c r="AN69" s="6"/>
      <c r="AO69" s="94"/>
      <c r="AP69" s="94"/>
      <c r="AQ69" s="94"/>
      <c r="AR69" s="94"/>
      <c r="AS69" s="94"/>
      <c r="AT69" s="94"/>
      <c r="AX69" s="16"/>
    </row>
    <row r="70" spans="1:50" s="15" customFormat="1" x14ac:dyDescent="0.3">
      <c r="A70" s="52"/>
      <c r="E70" s="67"/>
      <c r="F70" s="67"/>
      <c r="G70" s="67"/>
      <c r="H70" s="67"/>
      <c r="I70" s="67"/>
      <c r="J70" s="67"/>
      <c r="K70" s="67"/>
      <c r="L70" s="67"/>
      <c r="M70" s="67"/>
      <c r="N70" s="67"/>
      <c r="O70" s="67"/>
      <c r="P70" s="67"/>
      <c r="Q70" s="67"/>
      <c r="R70" s="67"/>
      <c r="S70" s="67"/>
      <c r="T70" s="67"/>
      <c r="U70" s="67"/>
      <c r="V70" s="67"/>
      <c r="W70" s="67"/>
      <c r="X70" s="67"/>
      <c r="Y70" s="67"/>
      <c r="Z70" s="67"/>
      <c r="AA70" s="67"/>
      <c r="AB70" s="67"/>
      <c r="AC70" s="67"/>
      <c r="AD70" s="67"/>
      <c r="AE70" s="67"/>
      <c r="AF70" s="67"/>
      <c r="AG70" s="67"/>
      <c r="AH70" s="95"/>
      <c r="AI70" s="95"/>
      <c r="AJ70" s="95"/>
      <c r="AK70" s="95"/>
      <c r="AL70" s="95"/>
      <c r="AM70" s="95"/>
      <c r="AN70" s="6"/>
      <c r="AO70" s="94"/>
      <c r="AP70" s="94"/>
      <c r="AQ70" s="94"/>
      <c r="AR70" s="94"/>
      <c r="AS70" s="94"/>
      <c r="AT70" s="94"/>
      <c r="AX70" s="16"/>
    </row>
    <row r="72" spans="1:50" ht="15.6" x14ac:dyDescent="0.3">
      <c r="A72" s="343" t="s">
        <v>167</v>
      </c>
      <c r="C72" s="359" t="s">
        <v>46</v>
      </c>
      <c r="D72" s="360"/>
      <c r="E72" s="91" t="str">
        <f>IFERROR(E30-E68,"")</f>
        <v/>
      </c>
      <c r="F72" s="91" t="str">
        <f t="shared" ref="F72:AM72" si="45">IFERROR(F30-F68,"")</f>
        <v/>
      </c>
      <c r="G72" s="91" t="str">
        <f t="shared" si="45"/>
        <v/>
      </c>
      <c r="H72" s="91" t="str">
        <f t="shared" si="45"/>
        <v/>
      </c>
      <c r="I72" s="91" t="str">
        <f t="shared" si="45"/>
        <v/>
      </c>
      <c r="J72" s="238">
        <f t="shared" si="45"/>
        <v>0</v>
      </c>
      <c r="K72" s="91" t="str">
        <f t="shared" si="45"/>
        <v/>
      </c>
      <c r="L72" s="91" t="str">
        <f t="shared" si="45"/>
        <v/>
      </c>
      <c r="M72" s="91" t="str">
        <f t="shared" si="45"/>
        <v/>
      </c>
      <c r="N72" s="91" t="str">
        <f t="shared" si="45"/>
        <v/>
      </c>
      <c r="O72" s="91" t="str">
        <f t="shared" si="45"/>
        <v/>
      </c>
      <c r="P72" s="91" t="str">
        <f t="shared" si="45"/>
        <v/>
      </c>
      <c r="Q72" s="91" t="str">
        <f t="shared" si="45"/>
        <v/>
      </c>
      <c r="R72" s="91" t="str">
        <f t="shared" si="45"/>
        <v/>
      </c>
      <c r="S72" s="91" t="str">
        <f t="shared" si="45"/>
        <v/>
      </c>
      <c r="T72" s="91" t="str">
        <f t="shared" si="45"/>
        <v/>
      </c>
      <c r="U72" s="91" t="str">
        <f t="shared" si="45"/>
        <v/>
      </c>
      <c r="V72" s="91" t="str">
        <f t="shared" si="45"/>
        <v/>
      </c>
      <c r="W72" s="91" t="str">
        <f t="shared" si="45"/>
        <v/>
      </c>
      <c r="X72" s="91" t="str">
        <f t="shared" si="45"/>
        <v/>
      </c>
      <c r="Y72" s="91" t="str">
        <f t="shared" si="45"/>
        <v/>
      </c>
      <c r="Z72" s="91" t="str">
        <f t="shared" si="45"/>
        <v/>
      </c>
      <c r="AA72" s="91" t="str">
        <f t="shared" si="45"/>
        <v/>
      </c>
      <c r="AB72" s="91" t="str">
        <f t="shared" si="45"/>
        <v/>
      </c>
      <c r="AC72" s="91" t="str">
        <f t="shared" si="45"/>
        <v/>
      </c>
      <c r="AD72" s="91" t="str">
        <f t="shared" si="45"/>
        <v/>
      </c>
      <c r="AE72" s="91" t="str">
        <f t="shared" si="45"/>
        <v/>
      </c>
      <c r="AF72" s="91" t="str">
        <f t="shared" si="45"/>
        <v/>
      </c>
      <c r="AG72" s="91" t="str">
        <f t="shared" si="45"/>
        <v/>
      </c>
      <c r="AH72" s="91" t="str">
        <f t="shared" si="45"/>
        <v/>
      </c>
      <c r="AI72" s="91" t="str">
        <f t="shared" si="45"/>
        <v/>
      </c>
      <c r="AJ72" s="91" t="str">
        <f t="shared" si="45"/>
        <v/>
      </c>
      <c r="AK72" s="91" t="str">
        <f t="shared" si="45"/>
        <v/>
      </c>
      <c r="AL72" s="91" t="str">
        <f t="shared" si="45"/>
        <v/>
      </c>
      <c r="AM72" s="91" t="str">
        <f t="shared" si="45"/>
        <v/>
      </c>
    </row>
    <row r="73" spans="1:50" s="232" customFormat="1" ht="6.6" x14ac:dyDescent="0.3">
      <c r="A73" s="343"/>
      <c r="J73" s="146"/>
      <c r="K73" s="146"/>
      <c r="L73" s="146"/>
      <c r="M73" s="146"/>
      <c r="N73" s="146"/>
      <c r="O73" s="146"/>
      <c r="P73" s="146"/>
      <c r="Q73" s="146"/>
      <c r="R73" s="146"/>
      <c r="S73" s="146"/>
      <c r="T73" s="146"/>
      <c r="U73" s="146"/>
      <c r="V73" s="146"/>
      <c r="W73" s="146"/>
      <c r="X73" s="146"/>
      <c r="Y73" s="146"/>
      <c r="Z73" s="146"/>
      <c r="AA73" s="146"/>
      <c r="AB73" s="146"/>
      <c r="AC73" s="146"/>
      <c r="AD73" s="146"/>
      <c r="AE73" s="146"/>
      <c r="AF73" s="146"/>
      <c r="AG73" s="146"/>
      <c r="AH73" s="146"/>
      <c r="AI73" s="146"/>
      <c r="AJ73" s="146"/>
      <c r="AK73" s="146"/>
      <c r="AL73" s="146"/>
      <c r="AM73" s="146"/>
      <c r="AX73" s="146"/>
    </row>
    <row r="74" spans="1:50" ht="15.6" x14ac:dyDescent="0.3">
      <c r="A74" s="343"/>
      <c r="C74" s="206" t="s">
        <v>47</v>
      </c>
      <c r="D74" s="148"/>
      <c r="E74" s="91" t="str">
        <f>E72</f>
        <v/>
      </c>
      <c r="F74" s="91" t="str">
        <f>IFERROR(E74+F72,"")</f>
        <v/>
      </c>
      <c r="G74" s="91" t="str">
        <f t="shared" ref="G74:AM74" si="46">IFERROR(F74+G72,"")</f>
        <v/>
      </c>
      <c r="H74" s="91" t="str">
        <f t="shared" si="46"/>
        <v/>
      </c>
      <c r="I74" s="91" t="str">
        <f t="shared" si="46"/>
        <v/>
      </c>
      <c r="J74" s="238" t="str">
        <f t="shared" si="46"/>
        <v/>
      </c>
      <c r="K74" s="91" t="str">
        <f>IFERROR(J74+K72,"")</f>
        <v/>
      </c>
      <c r="L74" s="91" t="str">
        <f>IFERROR(K74+L72,"")</f>
        <v/>
      </c>
      <c r="M74" s="91" t="str">
        <f t="shared" si="46"/>
        <v/>
      </c>
      <c r="N74" s="91" t="str">
        <f t="shared" si="46"/>
        <v/>
      </c>
      <c r="O74" s="91" t="str">
        <f t="shared" si="46"/>
        <v/>
      </c>
      <c r="P74" s="91" t="str">
        <f t="shared" si="46"/>
        <v/>
      </c>
      <c r="Q74" s="91" t="str">
        <f t="shared" si="46"/>
        <v/>
      </c>
      <c r="R74" s="91" t="str">
        <f t="shared" si="46"/>
        <v/>
      </c>
      <c r="S74" s="91" t="str">
        <f t="shared" si="46"/>
        <v/>
      </c>
      <c r="T74" s="91" t="str">
        <f t="shared" si="46"/>
        <v/>
      </c>
      <c r="U74" s="91" t="str">
        <f t="shared" si="46"/>
        <v/>
      </c>
      <c r="V74" s="91" t="str">
        <f t="shared" si="46"/>
        <v/>
      </c>
      <c r="W74" s="91" t="str">
        <f t="shared" si="46"/>
        <v/>
      </c>
      <c r="X74" s="91" t="str">
        <f t="shared" si="46"/>
        <v/>
      </c>
      <c r="Y74" s="91" t="str">
        <f t="shared" si="46"/>
        <v/>
      </c>
      <c r="Z74" s="91" t="str">
        <f t="shared" si="46"/>
        <v/>
      </c>
      <c r="AA74" s="91" t="str">
        <f t="shared" si="46"/>
        <v/>
      </c>
      <c r="AB74" s="91" t="str">
        <f t="shared" si="46"/>
        <v/>
      </c>
      <c r="AC74" s="91" t="str">
        <f t="shared" si="46"/>
        <v/>
      </c>
      <c r="AD74" s="91" t="str">
        <f t="shared" si="46"/>
        <v/>
      </c>
      <c r="AE74" s="91" t="str">
        <f t="shared" si="46"/>
        <v/>
      </c>
      <c r="AF74" s="91" t="str">
        <f t="shared" si="46"/>
        <v/>
      </c>
      <c r="AG74" s="91" t="str">
        <f t="shared" si="46"/>
        <v/>
      </c>
      <c r="AH74" s="91" t="str">
        <f t="shared" si="46"/>
        <v/>
      </c>
      <c r="AI74" s="91" t="str">
        <f t="shared" si="46"/>
        <v/>
      </c>
      <c r="AJ74" s="91" t="str">
        <f t="shared" si="46"/>
        <v/>
      </c>
      <c r="AK74" s="91" t="str">
        <f t="shared" si="46"/>
        <v/>
      </c>
      <c r="AL74" s="91" t="str">
        <f t="shared" si="46"/>
        <v/>
      </c>
      <c r="AM74" s="91" t="str">
        <f t="shared" si="46"/>
        <v/>
      </c>
    </row>
    <row r="76" spans="1:50" x14ac:dyDescent="0.3">
      <c r="E76" s="5"/>
      <c r="F76" s="5"/>
      <c r="G76" s="5"/>
      <c r="H76" s="5"/>
      <c r="I76" s="5"/>
      <c r="AI76" s="6"/>
      <c r="AJ76" s="6"/>
      <c r="AK76" s="6"/>
      <c r="AL76" s="6"/>
      <c r="AM76" s="6"/>
      <c r="AS76" s="5"/>
      <c r="AX76" s="6"/>
    </row>
    <row r="77" spans="1:50" x14ac:dyDescent="0.3">
      <c r="E77" s="5"/>
      <c r="F77" s="5"/>
      <c r="G77" s="5"/>
      <c r="H77" s="5"/>
      <c r="I77" s="5"/>
      <c r="AI77" s="6"/>
      <c r="AJ77" s="6"/>
      <c r="AK77" s="6"/>
      <c r="AL77" s="6"/>
      <c r="AM77" s="6"/>
      <c r="AS77" s="5"/>
      <c r="AX77" s="6"/>
    </row>
    <row r="78" spans="1:50" ht="14.4" x14ac:dyDescent="0.3">
      <c r="C78" s="2"/>
      <c r="D78" s="2"/>
      <c r="E78" s="2"/>
    </row>
    <row r="79" spans="1:50" x14ac:dyDescent="0.3">
      <c r="C79" s="5"/>
      <c r="D79" s="5"/>
      <c r="E79" s="5"/>
      <c r="F79" s="5"/>
    </row>
    <row r="80" spans="1:50" x14ac:dyDescent="0.3">
      <c r="C80" s="5"/>
      <c r="D80" s="5"/>
      <c r="E80" s="5"/>
      <c r="F80" s="5"/>
    </row>
    <row r="81" spans="3:34" x14ac:dyDescent="0.3">
      <c r="C81" s="5"/>
      <c r="D81" s="5"/>
      <c r="E81" s="132"/>
      <c r="F81" s="132"/>
      <c r="G81" s="132"/>
      <c r="H81" s="132"/>
      <c r="I81" s="130"/>
      <c r="J81" s="130"/>
      <c r="K81" s="130"/>
      <c r="L81" s="130"/>
      <c r="M81" s="130">
        <v>0</v>
      </c>
      <c r="N81" s="130">
        <v>0</v>
      </c>
      <c r="O81" s="130">
        <v>0</v>
      </c>
      <c r="P81" s="130">
        <v>0</v>
      </c>
      <c r="Q81" s="130">
        <v>0</v>
      </c>
      <c r="R81" s="130">
        <v>0</v>
      </c>
      <c r="S81" s="130">
        <v>0</v>
      </c>
      <c r="T81" s="130">
        <v>0</v>
      </c>
      <c r="U81" s="130">
        <v>0</v>
      </c>
      <c r="V81" s="130">
        <v>0</v>
      </c>
      <c r="W81" s="130">
        <v>0</v>
      </c>
      <c r="X81" s="130">
        <v>0</v>
      </c>
      <c r="Y81" s="130">
        <v>0</v>
      </c>
      <c r="Z81" s="130">
        <v>0</v>
      </c>
      <c r="AA81" s="130">
        <v>0</v>
      </c>
      <c r="AB81" s="130">
        <v>0</v>
      </c>
      <c r="AC81" s="130">
        <v>0</v>
      </c>
      <c r="AD81" s="130">
        <v>0</v>
      </c>
      <c r="AE81" s="130">
        <v>0</v>
      </c>
      <c r="AF81" s="130">
        <v>0</v>
      </c>
      <c r="AG81" s="130">
        <v>0</v>
      </c>
      <c r="AH81" s="130">
        <v>0</v>
      </c>
    </row>
    <row r="82" spans="3:34" x14ac:dyDescent="0.3">
      <c r="C82" s="5"/>
      <c r="D82" s="5"/>
      <c r="E82" s="5"/>
      <c r="F82" s="5"/>
    </row>
    <row r="83" spans="3:34" x14ac:dyDescent="0.3">
      <c r="C83" s="5"/>
      <c r="D83" s="5"/>
      <c r="E83" s="5"/>
      <c r="F83" s="5"/>
    </row>
    <row r="84" spans="3:34" x14ac:dyDescent="0.3">
      <c r="C84" s="5"/>
      <c r="D84" s="5"/>
      <c r="E84" s="132"/>
      <c r="F84" s="5"/>
    </row>
    <row r="85" spans="3:34" x14ac:dyDescent="0.3">
      <c r="C85" s="5"/>
      <c r="D85" s="5"/>
      <c r="E85" s="132"/>
      <c r="F85" s="5"/>
    </row>
    <row r="86" spans="3:34" x14ac:dyDescent="0.3">
      <c r="C86" s="5"/>
      <c r="D86" s="5"/>
      <c r="E86" s="132"/>
      <c r="F86" s="5"/>
    </row>
    <row r="87" spans="3:34" x14ac:dyDescent="0.3">
      <c r="C87" s="5"/>
      <c r="D87" s="5"/>
      <c r="E87" s="132"/>
      <c r="F87" s="5"/>
    </row>
    <row r="88" spans="3:34" x14ac:dyDescent="0.3">
      <c r="E88" s="130"/>
    </row>
    <row r="89" spans="3:34" x14ac:dyDescent="0.3">
      <c r="E89" s="130"/>
    </row>
    <row r="90" spans="3:34" x14ac:dyDescent="0.3">
      <c r="E90" s="130"/>
    </row>
    <row r="91" spans="3:34" x14ac:dyDescent="0.3">
      <c r="E91" s="130"/>
    </row>
    <row r="92" spans="3:34" x14ac:dyDescent="0.3">
      <c r="E92" s="130"/>
    </row>
    <row r="93" spans="3:34" x14ac:dyDescent="0.3">
      <c r="E93" s="130"/>
    </row>
    <row r="94" spans="3:34" x14ac:dyDescent="0.3">
      <c r="E94" s="130"/>
    </row>
    <row r="95" spans="3:34" x14ac:dyDescent="0.3">
      <c r="E95" s="130"/>
    </row>
    <row r="96" spans="3:34" x14ac:dyDescent="0.3">
      <c r="E96" s="130"/>
    </row>
    <row r="97" spans="5:5" x14ac:dyDescent="0.3">
      <c r="E97" s="130"/>
    </row>
    <row r="98" spans="5:5" x14ac:dyDescent="0.3">
      <c r="E98" s="130"/>
    </row>
    <row r="99" spans="5:5" x14ac:dyDescent="0.3">
      <c r="E99" s="130"/>
    </row>
    <row r="100" spans="5:5" x14ac:dyDescent="0.3">
      <c r="E100" s="130"/>
    </row>
    <row r="101" spans="5:5" x14ac:dyDescent="0.3">
      <c r="E101" s="130"/>
    </row>
    <row r="102" spans="5:5" x14ac:dyDescent="0.3">
      <c r="E102" s="130"/>
    </row>
    <row r="103" spans="5:5" x14ac:dyDescent="0.3">
      <c r="E103" s="130"/>
    </row>
    <row r="104" spans="5:5" x14ac:dyDescent="0.3">
      <c r="E104" s="130"/>
    </row>
    <row r="105" spans="5:5" x14ac:dyDescent="0.3">
      <c r="E105" s="130"/>
    </row>
    <row r="106" spans="5:5" x14ac:dyDescent="0.3">
      <c r="E106" s="130"/>
    </row>
    <row r="107" spans="5:5" x14ac:dyDescent="0.3">
      <c r="E107" s="130"/>
    </row>
    <row r="108" spans="5:5" x14ac:dyDescent="0.3">
      <c r="E108" s="130"/>
    </row>
    <row r="109" spans="5:5" x14ac:dyDescent="0.3">
      <c r="E109" s="130"/>
    </row>
    <row r="110" spans="5:5" x14ac:dyDescent="0.3">
      <c r="E110" s="130"/>
    </row>
    <row r="111" spans="5:5" x14ac:dyDescent="0.3">
      <c r="E111" s="130"/>
    </row>
    <row r="112" spans="5:5" x14ac:dyDescent="0.3">
      <c r="E112" s="130"/>
    </row>
    <row r="113" spans="5:5" x14ac:dyDescent="0.3">
      <c r="E113" s="130"/>
    </row>
  </sheetData>
  <mergeCells count="7">
    <mergeCell ref="A72:A74"/>
    <mergeCell ref="C72:D72"/>
    <mergeCell ref="C7:D7"/>
    <mergeCell ref="A13:A30"/>
    <mergeCell ref="C13:C14"/>
    <mergeCell ref="C33:C34"/>
    <mergeCell ref="A33:A68"/>
  </mergeCells>
  <conditionalFormatting sqref="E74:AM74">
    <cfRule type="cellIs" dxfId="2" priority="1" operator="lessThan">
      <formula>0</formula>
    </cfRule>
  </conditionalFormatting>
  <printOptions horizontalCentered="1"/>
  <pageMargins left="0.23622047244094491" right="0.23622047244094491" top="0.74803149606299213" bottom="0.74803149606299213" header="0.31496062992125984" footer="0.31496062992125984"/>
  <pageSetup paperSize="8" scale="40" orientation="landscape" r:id="rId1"/>
  <headerFooter>
    <oddFooter>&amp;CPágina &amp;P/&amp;N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A1C7F-96A9-49A1-BB29-12271109F5B7}">
  <sheetPr>
    <tabColor theme="4" tint="-0.249977111117893"/>
  </sheetPr>
  <dimension ref="A1:E21"/>
  <sheetViews>
    <sheetView showGridLines="0" tabSelected="1" workbookViewId="0">
      <selection activeCell="C19" sqref="C19"/>
    </sheetView>
  </sheetViews>
  <sheetFormatPr defaultColWidth="8.77734375" defaultRowHeight="10.199999999999999" x14ac:dyDescent="0.3"/>
  <cols>
    <col min="1" max="2" width="8.77734375" style="6"/>
    <col min="3" max="3" width="80.5546875" style="6" customWidth="1"/>
    <col min="4" max="4" width="17.21875" style="6" customWidth="1"/>
    <col min="5" max="5" width="10.21875" style="6" bestFit="1" customWidth="1"/>
    <col min="6" max="16384" width="8.77734375" style="6"/>
  </cols>
  <sheetData>
    <row r="1" spans="1:4" ht="50.1" customHeight="1" x14ac:dyDescent="0.3"/>
    <row r="4" spans="1:4" s="183" customFormat="1" ht="21" x14ac:dyDescent="0.3">
      <c r="A4" s="222"/>
      <c r="B4" s="153" t="s">
        <v>107</v>
      </c>
      <c r="C4" s="222"/>
      <c r="D4" s="322" t="str" cm="1">
        <f t="array" ref="D4">_xlfn.IFS('I.6 CálculoReceitasOperacionais'!D28&lt;0,"Não aplicável",'I.6 CálculoReceitasOperacionais'!D28&gt;0,"Aplicável",'I.6 CálculoReceitasOperacionais'!D28=0,"")</f>
        <v/>
      </c>
    </row>
    <row r="8" spans="1:4" x14ac:dyDescent="0.3">
      <c r="B8" s="365"/>
      <c r="C8" s="366"/>
      <c r="D8" s="367"/>
    </row>
    <row r="9" spans="1:4" x14ac:dyDescent="0.3">
      <c r="B9" s="247" t="s">
        <v>92</v>
      </c>
      <c r="C9" s="248" t="s">
        <v>41</v>
      </c>
      <c r="D9" s="249">
        <f>IF('I.6 CálculoReceitasOperacionais'!D28&lt;0,"-",'I.2 Base'!D9)</f>
        <v>0</v>
      </c>
    </row>
    <row r="10" spans="1:4" x14ac:dyDescent="0.3">
      <c r="B10" s="247" t="s">
        <v>93</v>
      </c>
      <c r="C10" s="248" t="s">
        <v>42</v>
      </c>
      <c r="D10" s="250">
        <f>IF('I.6 CálculoReceitasOperacionais'!D28&lt;0,"-",'I.2 Base'!D21)</f>
        <v>0.04</v>
      </c>
    </row>
    <row r="11" spans="1:4" ht="20.399999999999999" x14ac:dyDescent="0.3">
      <c r="B11" s="364" t="s">
        <v>43</v>
      </c>
      <c r="C11" s="364"/>
      <c r="D11" s="246" t="s">
        <v>94</v>
      </c>
    </row>
    <row r="12" spans="1:4" x14ac:dyDescent="0.3">
      <c r="B12" s="247">
        <v>1</v>
      </c>
      <c r="C12" s="248" t="s">
        <v>95</v>
      </c>
      <c r="D12" s="251">
        <f>IF('I.6 CálculoReceitasOperacionais'!D28&lt;0,"n.a.",'II.2 AnáliseRentabilidade'!D38)</f>
        <v>0</v>
      </c>
    </row>
    <row r="13" spans="1:4" x14ac:dyDescent="0.3">
      <c r="B13" s="247">
        <v>2</v>
      </c>
      <c r="C13" s="248" t="s">
        <v>0</v>
      </c>
      <c r="D13" s="251">
        <f>IF('I.6 CálculoReceitasOperacionais'!D28&lt;0,"n.a.",'II.2 AnáliseRentabilidade'!D40)</f>
        <v>0</v>
      </c>
    </row>
    <row r="14" spans="1:4" x14ac:dyDescent="0.3">
      <c r="B14" s="247">
        <v>3</v>
      </c>
      <c r="C14" s="248" t="s">
        <v>22</v>
      </c>
      <c r="D14" s="251">
        <f>IF('I.6 CálculoReceitasOperacionais'!D28&lt;0,"n.a.",'II.2 AnáliseRentabilidade'!D42)</f>
        <v>0</v>
      </c>
    </row>
    <row r="15" spans="1:4" x14ac:dyDescent="0.3">
      <c r="B15" s="247">
        <v>4</v>
      </c>
      <c r="C15" s="248" t="s">
        <v>13</v>
      </c>
      <c r="D15" s="251">
        <f>IF('I.6 CálculoReceitasOperacionais'!D28&lt;0,"n.a.",'II.2 AnáliseRentabilidade'!D44)</f>
        <v>0</v>
      </c>
    </row>
    <row r="16" spans="1:4" x14ac:dyDescent="0.3">
      <c r="B16" s="247">
        <v>5</v>
      </c>
      <c r="C16" s="248" t="s">
        <v>4</v>
      </c>
      <c r="D16" s="251">
        <f>IF('I.6 CálculoReceitasOperacionais'!D28&lt;0,"n.a.",'II.2 AnáliseRentabilidade'!D46)</f>
        <v>0</v>
      </c>
    </row>
    <row r="17" spans="1:5" x14ac:dyDescent="0.3">
      <c r="B17" s="364" t="s">
        <v>107</v>
      </c>
      <c r="C17" s="364"/>
      <c r="D17" s="252"/>
    </row>
    <row r="18" spans="1:5" x14ac:dyDescent="0.3">
      <c r="B18" s="247">
        <v>6</v>
      </c>
      <c r="C18" s="248" t="s">
        <v>96</v>
      </c>
      <c r="D18" s="253">
        <f>IF('I.6 CálculoReceitasOperacionais'!D28&lt;0,"n.a.",D14-D15-D16+D13)</f>
        <v>0</v>
      </c>
      <c r="E18" s="130"/>
    </row>
    <row r="19" spans="1:5" x14ac:dyDescent="0.3">
      <c r="B19" s="247">
        <v>7</v>
      </c>
      <c r="C19" s="248" t="s">
        <v>97</v>
      </c>
      <c r="D19" s="253">
        <f>IF('I.6 CálculoReceitasOperacionais'!D28&lt;0,"n.a.",D12-D18)</f>
        <v>0</v>
      </c>
      <c r="E19" s="130"/>
    </row>
    <row r="20" spans="1:5" x14ac:dyDescent="0.3">
      <c r="B20" s="247">
        <v>8</v>
      </c>
      <c r="C20" s="248" t="s">
        <v>108</v>
      </c>
      <c r="D20" s="254" t="str">
        <f>IFERROR(IF('I.6 CálculoReceitasOperacionais'!D28&lt;0,"n.a.",D19/D12),"")</f>
        <v/>
      </c>
      <c r="E20" s="130"/>
    </row>
    <row r="21" spans="1:5" x14ac:dyDescent="0.3">
      <c r="A21" s="9"/>
    </row>
  </sheetData>
  <mergeCells count="3">
    <mergeCell ref="B17:C17"/>
    <mergeCell ref="B11:C11"/>
    <mergeCell ref="B8:D8"/>
  </mergeCells>
  <conditionalFormatting sqref="D4">
    <cfRule type="containsText" dxfId="1" priority="1" operator="containsText" text="Não aplicável">
      <formula>NOT(ISERROR(SEARCH("Não aplicável",D4)))</formula>
    </cfRule>
    <cfRule type="containsText" dxfId="0" priority="2" operator="containsText" text="Aplicável">
      <formula>NOT(ISERROR(SEARCH("Aplicável",D4)))</formula>
    </cfRule>
  </conditionalFormatting>
  <printOptions horizontalCentered="1"/>
  <pageMargins left="0.23622047244094491" right="0.23622047244094491" top="0.74803149606299213" bottom="0.74803149606299213" header="0.31496062992125984" footer="0.31496062992125984"/>
  <pageSetup paperSize="9" scale="81" orientation="landscape" r:id="rId1"/>
  <headerFooter>
    <oddFooter>&amp;CPágina &amp;P/&amp;N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CCF6E-090C-427A-8AD1-25E7D66FFF0B}">
  <sheetPr>
    <tabColor theme="4" tint="0.59999389629810485"/>
  </sheetPr>
  <dimension ref="A1:K28"/>
  <sheetViews>
    <sheetView showGridLines="0" topLeftCell="A25" zoomScaleNormal="100" zoomScaleSheetLayoutView="100" workbookViewId="0">
      <selection activeCell="C26" sqref="C26"/>
    </sheetView>
  </sheetViews>
  <sheetFormatPr defaultColWidth="8.77734375" defaultRowHeight="10.199999999999999" x14ac:dyDescent="0.3"/>
  <cols>
    <col min="1" max="1" width="3.44140625" style="9" bestFit="1" customWidth="1"/>
    <col min="2" max="3" width="40.77734375" style="6" customWidth="1"/>
    <col min="4" max="4" width="8.77734375" style="5" customWidth="1"/>
    <col min="5" max="5" width="40.77734375" style="22" customWidth="1"/>
    <col min="6" max="6" width="40.77734375" style="6" customWidth="1"/>
    <col min="7" max="7" width="10.77734375" style="6" customWidth="1"/>
    <col min="8" max="8" width="32.21875" style="6" customWidth="1"/>
    <col min="9" max="9" width="25" style="6" hidden="1" customWidth="1"/>
    <col min="10" max="10" width="28.21875" style="6" hidden="1" customWidth="1"/>
    <col min="11" max="46" width="10.77734375" style="6" customWidth="1"/>
    <col min="47" max="16384" width="8.77734375" style="6"/>
  </cols>
  <sheetData>
    <row r="1" spans="1:11" ht="50.1" customHeight="1" x14ac:dyDescent="0.3"/>
    <row r="2" spans="1:11" s="8" customFormat="1" x14ac:dyDescent="0.3">
      <c r="A2" s="9"/>
      <c r="D2" s="74"/>
      <c r="E2" s="76"/>
      <c r="I2" s="4" t="s">
        <v>16</v>
      </c>
      <c r="J2" s="8" t="s">
        <v>18</v>
      </c>
    </row>
    <row r="3" spans="1:11" s="8" customFormat="1" x14ac:dyDescent="0.3">
      <c r="A3" s="9"/>
      <c r="D3" s="74"/>
      <c r="E3" s="76"/>
      <c r="I3" s="8" t="s">
        <v>9</v>
      </c>
      <c r="J3" s="8" t="s">
        <v>40</v>
      </c>
    </row>
    <row r="4" spans="1:11" s="8" customFormat="1" x14ac:dyDescent="0.3">
      <c r="A4" s="9"/>
      <c r="D4" s="74"/>
      <c r="E4" s="76"/>
      <c r="I4" s="8" t="s">
        <v>17</v>
      </c>
    </row>
    <row r="5" spans="1:11" s="288" customFormat="1" ht="21" x14ac:dyDescent="0.3">
      <c r="A5" s="287"/>
      <c r="B5" s="336" t="s">
        <v>2</v>
      </c>
      <c r="C5" s="336"/>
      <c r="D5" s="336"/>
      <c r="E5" s="336"/>
      <c r="F5" s="336"/>
      <c r="H5" s="320"/>
      <c r="I5" s="8"/>
      <c r="J5" s="8"/>
      <c r="K5" s="8"/>
    </row>
    <row r="6" spans="1:11" s="290" customFormat="1" ht="45" customHeight="1" x14ac:dyDescent="0.3">
      <c r="A6" s="289"/>
      <c r="B6" s="294" t="s">
        <v>36</v>
      </c>
      <c r="C6" s="294" t="s">
        <v>212</v>
      </c>
      <c r="D6" s="294" t="s">
        <v>37</v>
      </c>
      <c r="E6" s="294" t="s">
        <v>38</v>
      </c>
      <c r="F6" s="294" t="s">
        <v>39</v>
      </c>
      <c r="H6" s="323"/>
      <c r="I6" s="76" t="s">
        <v>201</v>
      </c>
      <c r="J6" s="323"/>
      <c r="K6" s="323"/>
    </row>
    <row r="7" spans="1:11" s="19" customFormat="1" ht="61.2" x14ac:dyDescent="0.3">
      <c r="A7" s="24"/>
      <c r="B7" s="28" t="s">
        <v>11</v>
      </c>
      <c r="C7" s="277" t="s">
        <v>183</v>
      </c>
      <c r="D7" s="295"/>
      <c r="E7" s="292"/>
      <c r="F7" s="295"/>
      <c r="I7" s="303" t="s">
        <v>202</v>
      </c>
    </row>
    <row r="8" spans="1:11" s="19" customFormat="1" ht="61.2" x14ac:dyDescent="0.3">
      <c r="A8" s="24"/>
      <c r="B8" s="28" t="s">
        <v>175</v>
      </c>
      <c r="C8" s="277" t="s">
        <v>24</v>
      </c>
      <c r="D8" s="295"/>
      <c r="E8" s="296"/>
      <c r="F8" s="295"/>
      <c r="J8" s="8"/>
    </row>
    <row r="9" spans="1:11" s="8" customFormat="1" ht="61.2" x14ac:dyDescent="0.3">
      <c r="A9" s="9"/>
      <c r="B9" s="28" t="s">
        <v>176</v>
      </c>
      <c r="C9" s="278" t="s">
        <v>25</v>
      </c>
      <c r="D9" s="291"/>
      <c r="E9" s="292"/>
      <c r="F9" s="293"/>
      <c r="H9" s="320"/>
    </row>
    <row r="10" spans="1:11" s="8" customFormat="1" ht="183.6" x14ac:dyDescent="0.3">
      <c r="A10" s="9"/>
      <c r="B10" s="28" t="s">
        <v>177</v>
      </c>
      <c r="C10" s="279" t="s">
        <v>213</v>
      </c>
      <c r="D10" s="291"/>
      <c r="E10" s="292"/>
      <c r="F10" s="293"/>
      <c r="H10" s="320"/>
    </row>
    <row r="11" spans="1:11" s="8" customFormat="1" ht="40.799999999999997" x14ac:dyDescent="0.3">
      <c r="A11" s="9"/>
      <c r="B11" s="28" t="s">
        <v>8</v>
      </c>
      <c r="C11" s="280" t="s">
        <v>215</v>
      </c>
      <c r="D11" s="291"/>
      <c r="E11" s="292"/>
      <c r="F11" s="293"/>
      <c r="H11" s="320"/>
    </row>
    <row r="12" spans="1:11" s="8" customFormat="1" ht="71.400000000000006" x14ac:dyDescent="0.3">
      <c r="A12" s="9"/>
      <c r="B12" s="28" t="s">
        <v>19</v>
      </c>
      <c r="C12" s="280" t="s">
        <v>194</v>
      </c>
      <c r="D12" s="291"/>
      <c r="E12" s="292"/>
      <c r="F12" s="293"/>
      <c r="H12" s="320"/>
    </row>
    <row r="13" spans="1:11" s="290" customFormat="1" ht="45" customHeight="1" x14ac:dyDescent="0.3">
      <c r="A13" s="289"/>
      <c r="B13" s="294" t="s">
        <v>36</v>
      </c>
      <c r="C13" s="294" t="s">
        <v>212</v>
      </c>
      <c r="D13" s="294" t="s">
        <v>15</v>
      </c>
      <c r="E13" s="294" t="s">
        <v>14</v>
      </c>
      <c r="F13" s="294" t="s">
        <v>35</v>
      </c>
      <c r="H13" s="323"/>
      <c r="I13" s="323"/>
      <c r="J13" s="323"/>
      <c r="K13" s="323"/>
    </row>
    <row r="14" spans="1:11" s="8" customFormat="1" ht="132.6" x14ac:dyDescent="0.3">
      <c r="A14" s="9"/>
      <c r="B14" s="284" t="s">
        <v>12</v>
      </c>
      <c r="C14" s="285" t="s">
        <v>216</v>
      </c>
      <c r="D14" s="291"/>
      <c r="E14" s="292"/>
      <c r="F14" s="293"/>
    </row>
    <row r="15" spans="1:11" s="8" customFormat="1" ht="91.8" x14ac:dyDescent="0.3">
      <c r="A15" s="9"/>
      <c r="B15" s="284" t="s">
        <v>3</v>
      </c>
      <c r="C15" s="369" t="s">
        <v>217</v>
      </c>
      <c r="D15" s="291"/>
      <c r="E15" s="292"/>
      <c r="F15" s="293"/>
    </row>
    <row r="16" spans="1:11" s="8" customFormat="1" ht="153" x14ac:dyDescent="0.3">
      <c r="A16" s="9"/>
      <c r="B16" s="284" t="s">
        <v>7</v>
      </c>
      <c r="C16" s="278" t="s">
        <v>178</v>
      </c>
      <c r="D16" s="291"/>
      <c r="E16" s="292"/>
      <c r="F16" s="293"/>
    </row>
    <row r="17" spans="1:11" s="8" customFormat="1" ht="61.2" x14ac:dyDescent="0.3">
      <c r="A17" s="9"/>
      <c r="B17" s="28" t="s">
        <v>179</v>
      </c>
      <c r="C17" s="279" t="s">
        <v>214</v>
      </c>
      <c r="D17" s="291"/>
      <c r="E17" s="292"/>
      <c r="F17" s="293"/>
    </row>
    <row r="18" spans="1:11" s="8" customFormat="1" ht="40.799999999999997" x14ac:dyDescent="0.3">
      <c r="A18" s="9"/>
      <c r="B18" s="284" t="s">
        <v>180</v>
      </c>
      <c r="C18" s="279" t="s">
        <v>181</v>
      </c>
      <c r="D18" s="291"/>
      <c r="E18" s="292"/>
      <c r="F18" s="293"/>
    </row>
    <row r="19" spans="1:11" s="8" customFormat="1" ht="91.8" x14ac:dyDescent="0.3">
      <c r="A19" s="9"/>
      <c r="B19" s="28" t="s">
        <v>20</v>
      </c>
      <c r="C19" s="277" t="s">
        <v>182</v>
      </c>
      <c r="D19" s="291"/>
      <c r="E19" s="292"/>
      <c r="F19" s="293"/>
    </row>
    <row r="20" spans="1:11" s="290" customFormat="1" ht="45" customHeight="1" x14ac:dyDescent="0.3">
      <c r="A20" s="289"/>
      <c r="B20" s="294" t="s">
        <v>36</v>
      </c>
      <c r="C20" s="294" t="str">
        <f>+C13</f>
        <v>Metodologia a adotar para os projetos do Norte2030</v>
      </c>
      <c r="D20" s="294" t="s">
        <v>15</v>
      </c>
      <c r="E20" s="294" t="s">
        <v>14</v>
      </c>
      <c r="F20" s="294" t="s">
        <v>35</v>
      </c>
      <c r="H20" s="323"/>
      <c r="I20" s="323"/>
      <c r="J20" s="323"/>
      <c r="K20" s="323"/>
    </row>
    <row r="21" spans="1:11" s="8" customFormat="1" ht="132.6" x14ac:dyDescent="0.3">
      <c r="A21" s="9"/>
      <c r="B21" s="284" t="s">
        <v>21</v>
      </c>
      <c r="C21" s="368" t="s">
        <v>218</v>
      </c>
      <c r="D21" s="291"/>
      <c r="E21" s="292"/>
      <c r="F21" s="293"/>
    </row>
    <row r="22" spans="1:11" s="8" customFormat="1" ht="122.4" x14ac:dyDescent="0.3">
      <c r="A22" s="25"/>
      <c r="B22" s="284" t="s">
        <v>4</v>
      </c>
      <c r="C22" s="368" t="s">
        <v>219</v>
      </c>
      <c r="D22" s="291"/>
      <c r="E22" s="292"/>
      <c r="F22" s="293"/>
    </row>
    <row r="23" spans="1:11" s="8" customFormat="1" ht="142.80000000000001" x14ac:dyDescent="0.3">
      <c r="A23" s="9"/>
      <c r="B23" s="284" t="s">
        <v>0</v>
      </c>
      <c r="C23" s="368" t="s">
        <v>220</v>
      </c>
      <c r="D23" s="291"/>
      <c r="E23" s="292"/>
      <c r="F23" s="293"/>
    </row>
    <row r="24" spans="1:11" s="8" customFormat="1" ht="224.4" x14ac:dyDescent="0.3">
      <c r="A24" s="9"/>
      <c r="B24" s="286" t="s">
        <v>22</v>
      </c>
      <c r="C24" s="368" t="s">
        <v>221</v>
      </c>
      <c r="D24" s="291"/>
      <c r="E24" s="292"/>
      <c r="F24" s="293"/>
    </row>
    <row r="25" spans="1:11" s="8" customFormat="1" ht="255" x14ac:dyDescent="0.3">
      <c r="A25" s="25"/>
      <c r="B25" s="284" t="s">
        <v>13</v>
      </c>
      <c r="C25" s="368" t="s">
        <v>229</v>
      </c>
      <c r="D25" s="291"/>
      <c r="E25" s="292"/>
      <c r="F25" s="293"/>
      <c r="I25" s="26"/>
    </row>
    <row r="26" spans="1:11" s="8" customFormat="1" ht="91.8" x14ac:dyDescent="0.3">
      <c r="A26" s="25"/>
      <c r="B26" s="284" t="s">
        <v>23</v>
      </c>
      <c r="C26" s="278" t="s">
        <v>26</v>
      </c>
      <c r="D26" s="291"/>
      <c r="E26" s="292"/>
      <c r="F26" s="293"/>
    </row>
    <row r="27" spans="1:11" s="8" customFormat="1" x14ac:dyDescent="0.3">
      <c r="A27" s="25"/>
      <c r="D27" s="75"/>
      <c r="E27" s="27"/>
      <c r="F27" s="27"/>
    </row>
    <row r="28" spans="1:11" s="8" customFormat="1" x14ac:dyDescent="0.3">
      <c r="A28" s="9"/>
      <c r="D28" s="74"/>
      <c r="E28" s="76"/>
    </row>
  </sheetData>
  <mergeCells count="1">
    <mergeCell ref="B5:F5"/>
  </mergeCells>
  <dataValidations count="2">
    <dataValidation type="list" allowBlank="1" showInputMessage="1" showErrorMessage="1" sqref="D21:D26 D8:D12 D14:D19" xr:uid="{B3AA1C38-1466-4829-BB67-DA5D2B0DABC7}">
      <formula1>$I$2:$I$4</formula1>
    </dataValidation>
    <dataValidation type="list" allowBlank="1" showInputMessage="1" showErrorMessage="1" sqref="D7" xr:uid="{E3F9F697-1D01-4B7F-9F12-A89173714A43}">
      <formula1>$J$2:$J$3</formula1>
    </dataValidation>
  </dataValidations>
  <printOptions horizontalCentered="1"/>
  <pageMargins left="0.7" right="0.7" top="0.75" bottom="0.75" header="0.3" footer="0.3"/>
  <pageSetup paperSize="9" scale="70" fitToHeight="0" orientation="landscape" r:id="rId1"/>
  <headerFooter>
    <oddHeader>&amp;L&amp;G</oddHeader>
    <oddFooter>&amp;CPágina &amp;P/&amp;N</oddFooter>
  </headerFooter>
  <rowBreaks count="2" manualBreakCount="2">
    <brk id="12" min="1" max="5" man="1"/>
    <brk id="19" min="1" max="5" man="1"/>
  </rowBreaks>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84DFA4-AF19-48C9-A2D0-2E2123150281}">
  <sheetPr>
    <tabColor theme="4" tint="0.59999389629810485"/>
  </sheetPr>
  <dimension ref="A1:AX36"/>
  <sheetViews>
    <sheetView showGridLines="0" topLeftCell="A10" zoomScaleNormal="100" zoomScalePageLayoutView="112" workbookViewId="0">
      <selection activeCell="I32" sqref="I32"/>
    </sheetView>
  </sheetViews>
  <sheetFormatPr defaultColWidth="8.5546875" defaultRowHeight="10.199999999999999" x14ac:dyDescent="0.3"/>
  <cols>
    <col min="1" max="1" width="15.5546875" style="6" customWidth="1"/>
    <col min="2" max="2" width="20.44140625" style="6" customWidth="1"/>
    <col min="3" max="3" width="3.5546875" style="6" customWidth="1"/>
    <col min="4" max="4" width="40.5546875" style="6" customWidth="1"/>
    <col min="5" max="9" width="10.5546875" style="6" customWidth="1"/>
    <col min="10" max="39" width="10.5546875" style="5" customWidth="1"/>
    <col min="40" max="46" width="10.5546875" style="6" customWidth="1"/>
    <col min="47" max="48" width="10.77734375" style="6" customWidth="1"/>
    <col min="49" max="49" width="8.5546875" style="6"/>
    <col min="50" max="50" width="8.5546875" style="5"/>
    <col min="51" max="16384" width="8.5546875" style="6"/>
  </cols>
  <sheetData>
    <row r="1" spans="1:50" ht="50.1" customHeight="1" x14ac:dyDescent="0.3"/>
    <row r="3" spans="1:50" s="8" customFormat="1" x14ac:dyDescent="0.3">
      <c r="A3" s="4" t="s">
        <v>1</v>
      </c>
      <c r="B3" s="4"/>
      <c r="D3" s="4"/>
      <c r="E3" s="4"/>
      <c r="F3" s="4"/>
      <c r="G3" s="4"/>
      <c r="H3" s="4"/>
      <c r="I3" s="4"/>
      <c r="J3" s="5"/>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row>
    <row r="4" spans="1:50" s="7" customFormat="1" x14ac:dyDescent="0.3">
      <c r="D4" s="4"/>
      <c r="E4" s="4"/>
      <c r="F4" s="4"/>
      <c r="G4" s="4"/>
      <c r="H4" s="4"/>
      <c r="I4" s="4"/>
      <c r="J4" s="5"/>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row>
    <row r="5" spans="1:50" s="7" customFormat="1" ht="20.399999999999999" x14ac:dyDescent="0.3">
      <c r="A5" s="69" t="s">
        <v>168</v>
      </c>
      <c r="B5" s="97" t="s">
        <v>27</v>
      </c>
      <c r="D5" s="257"/>
      <c r="E5" s="4"/>
      <c r="F5" s="4"/>
      <c r="G5" s="4"/>
      <c r="H5" s="4"/>
      <c r="I5" s="4"/>
      <c r="J5" s="5"/>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row>
    <row r="6" spans="1:50" s="7" customFormat="1" x14ac:dyDescent="0.3">
      <c r="D6" s="4"/>
      <c r="E6" s="4"/>
      <c r="F6" s="4"/>
      <c r="G6" s="4"/>
      <c r="H6" s="4"/>
      <c r="I6" s="4"/>
      <c r="J6" s="5"/>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row>
    <row r="7" spans="1:50" s="7" customFormat="1" ht="20.399999999999999" x14ac:dyDescent="0.3">
      <c r="A7" s="69" t="s">
        <v>53</v>
      </c>
      <c r="B7" s="69" t="s">
        <v>52</v>
      </c>
      <c r="D7" s="257"/>
      <c r="E7" s="4"/>
      <c r="F7" s="4"/>
      <c r="G7" s="4"/>
      <c r="H7" s="4"/>
      <c r="I7" s="4"/>
      <c r="J7" s="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row>
    <row r="8" spans="1:50" s="7" customFormat="1" x14ac:dyDescent="0.3">
      <c r="D8" s="4"/>
      <c r="E8" s="4"/>
      <c r="F8" s="4"/>
      <c r="G8" s="4"/>
      <c r="H8" s="4"/>
      <c r="I8" s="4"/>
      <c r="J8" s="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row>
    <row r="9" spans="1:50" s="7" customFormat="1" ht="30.6" x14ac:dyDescent="0.3">
      <c r="A9" s="69" t="s">
        <v>54</v>
      </c>
      <c r="B9" s="97" t="s">
        <v>222</v>
      </c>
      <c r="D9" s="257"/>
      <c r="E9" s="4"/>
      <c r="J9" s="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row>
    <row r="10" spans="1:50" s="7" customFormat="1" ht="14.25" customHeight="1" x14ac:dyDescent="0.3">
      <c r="A10" s="72"/>
      <c r="B10" s="96"/>
      <c r="D10" s="3"/>
      <c r="E10" s="4"/>
      <c r="F10" s="4"/>
      <c r="G10" s="4"/>
      <c r="H10" s="4"/>
      <c r="I10" s="4"/>
      <c r="J10" s="5"/>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row>
    <row r="11" spans="1:50" s="7" customFormat="1" ht="20.399999999999999" x14ac:dyDescent="0.3">
      <c r="A11" s="69" t="s">
        <v>55</v>
      </c>
      <c r="B11" s="97" t="s">
        <v>27</v>
      </c>
      <c r="D11" s="30" t="str">
        <f>IF(D5+D9-1&lt;0,"",D5+D9-1)</f>
        <v/>
      </c>
      <c r="E11" s="4"/>
      <c r="F11" s="4"/>
      <c r="G11" s="4"/>
      <c r="H11" s="4"/>
      <c r="I11" s="4"/>
      <c r="J11" s="5"/>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row>
    <row r="12" spans="1:50" s="7" customFormat="1" ht="14.25" customHeight="1" x14ac:dyDescent="0.3">
      <c r="A12" s="72"/>
      <c r="B12" s="96"/>
      <c r="D12" s="3"/>
      <c r="E12" s="4"/>
      <c r="F12" s="4"/>
      <c r="G12" s="4"/>
      <c r="H12" s="4"/>
      <c r="I12" s="4"/>
      <c r="J12" s="5"/>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row>
    <row r="13" spans="1:50" s="7" customFormat="1" ht="30.6" x14ac:dyDescent="0.3">
      <c r="A13" s="69" t="s">
        <v>51</v>
      </c>
      <c r="B13" s="97" t="s">
        <v>48</v>
      </c>
      <c r="D13" s="257"/>
      <c r="E13" s="4"/>
      <c r="F13" s="4"/>
      <c r="G13" s="4"/>
      <c r="H13" s="4"/>
      <c r="I13" s="4"/>
      <c r="J13" s="5"/>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row>
    <row r="14" spans="1:50" s="7" customFormat="1" ht="2.1" customHeight="1" x14ac:dyDescent="0.3">
      <c r="E14" s="4"/>
      <c r="F14" s="4"/>
      <c r="G14" s="4"/>
      <c r="H14" s="4"/>
      <c r="I14" s="4"/>
      <c r="J14" s="5"/>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row>
    <row r="15" spans="1:50" s="7" customFormat="1" x14ac:dyDescent="0.3">
      <c r="D15" s="4"/>
      <c r="E15" s="4"/>
      <c r="F15" s="4"/>
      <c r="G15" s="4"/>
      <c r="H15" s="4"/>
      <c r="I15" s="4"/>
      <c r="J15" s="5"/>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row>
    <row r="16" spans="1:50" s="7" customFormat="1" ht="42.6" customHeight="1" x14ac:dyDescent="0.3">
      <c r="A16" s="69" t="s">
        <v>45</v>
      </c>
      <c r="B16" s="97" t="s">
        <v>27</v>
      </c>
      <c r="D16" s="30">
        <f>D5+D13</f>
        <v>0</v>
      </c>
      <c r="E16" s="4"/>
      <c r="F16" s="4"/>
      <c r="G16" s="4"/>
      <c r="H16" s="4"/>
      <c r="I16" s="4"/>
      <c r="J16" s="5"/>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row>
    <row r="17" spans="1:50" s="7" customFormat="1" x14ac:dyDescent="0.3">
      <c r="D17" s="4"/>
      <c r="E17" s="4"/>
      <c r="F17" s="4"/>
      <c r="G17" s="4"/>
      <c r="H17" s="4"/>
      <c r="I17" s="4"/>
      <c r="J17" s="109" t="s">
        <v>49</v>
      </c>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row>
    <row r="18" spans="1:50" s="7" customFormat="1" ht="10.5" customHeight="1" x14ac:dyDescent="0.3">
      <c r="A18" s="338" t="s">
        <v>223</v>
      </c>
      <c r="B18" s="338"/>
      <c r="C18" s="338"/>
      <c r="D18" s="339"/>
      <c r="E18" s="99">
        <f t="shared" ref="E18:H18" si="0">F18-1</f>
        <v>-5</v>
      </c>
      <c r="F18" s="99">
        <f t="shared" si="0"/>
        <v>-4</v>
      </c>
      <c r="G18" s="99">
        <f t="shared" si="0"/>
        <v>-3</v>
      </c>
      <c r="H18" s="99">
        <f t="shared" si="0"/>
        <v>-2</v>
      </c>
      <c r="I18" s="99">
        <f>J18-1</f>
        <v>-1</v>
      </c>
      <c r="J18" s="124">
        <f>$D$7</f>
        <v>0</v>
      </c>
      <c r="K18" s="99">
        <f t="shared" ref="K18:M18" si="1">+J18+1</f>
        <v>1</v>
      </c>
      <c r="L18" s="99">
        <f t="shared" si="1"/>
        <v>2</v>
      </c>
      <c r="M18" s="99">
        <f t="shared" si="1"/>
        <v>3</v>
      </c>
      <c r="N18" s="99">
        <f t="shared" ref="N18:AM18" si="2">+M18+1</f>
        <v>4</v>
      </c>
      <c r="O18" s="99">
        <f t="shared" si="2"/>
        <v>5</v>
      </c>
      <c r="P18" s="99">
        <f t="shared" si="2"/>
        <v>6</v>
      </c>
      <c r="Q18" s="99">
        <f t="shared" si="2"/>
        <v>7</v>
      </c>
      <c r="R18" s="99">
        <f t="shared" si="2"/>
        <v>8</v>
      </c>
      <c r="S18" s="99">
        <f t="shared" si="2"/>
        <v>9</v>
      </c>
      <c r="T18" s="99">
        <f t="shared" si="2"/>
        <v>10</v>
      </c>
      <c r="U18" s="99">
        <f t="shared" si="2"/>
        <v>11</v>
      </c>
      <c r="V18" s="99">
        <f t="shared" si="2"/>
        <v>12</v>
      </c>
      <c r="W18" s="99">
        <f t="shared" si="2"/>
        <v>13</v>
      </c>
      <c r="X18" s="99">
        <f t="shared" si="2"/>
        <v>14</v>
      </c>
      <c r="Y18" s="99">
        <f t="shared" si="2"/>
        <v>15</v>
      </c>
      <c r="Z18" s="99">
        <f t="shared" si="2"/>
        <v>16</v>
      </c>
      <c r="AA18" s="99">
        <f t="shared" si="2"/>
        <v>17</v>
      </c>
      <c r="AB18" s="99">
        <f t="shared" si="2"/>
        <v>18</v>
      </c>
      <c r="AC18" s="99">
        <f t="shared" si="2"/>
        <v>19</v>
      </c>
      <c r="AD18" s="99">
        <f t="shared" si="2"/>
        <v>20</v>
      </c>
      <c r="AE18" s="99">
        <f t="shared" si="2"/>
        <v>21</v>
      </c>
      <c r="AF18" s="99">
        <f t="shared" si="2"/>
        <v>22</v>
      </c>
      <c r="AG18" s="99">
        <f t="shared" si="2"/>
        <v>23</v>
      </c>
      <c r="AH18" s="99">
        <f t="shared" si="2"/>
        <v>24</v>
      </c>
      <c r="AI18" s="99">
        <f t="shared" si="2"/>
        <v>25</v>
      </c>
      <c r="AJ18" s="99">
        <f t="shared" si="2"/>
        <v>26</v>
      </c>
      <c r="AK18" s="99">
        <f t="shared" si="2"/>
        <v>27</v>
      </c>
      <c r="AL18" s="99">
        <f t="shared" si="2"/>
        <v>28</v>
      </c>
      <c r="AM18" s="99">
        <f t="shared" si="2"/>
        <v>29</v>
      </c>
      <c r="AN18" s="4"/>
      <c r="AO18" s="4"/>
      <c r="AP18" s="4"/>
      <c r="AQ18" s="4"/>
      <c r="AR18" s="4"/>
      <c r="AS18" s="4"/>
      <c r="AT18" s="4"/>
      <c r="AU18" s="4"/>
      <c r="AV18" s="4"/>
      <c r="AW18" s="4"/>
      <c r="AX18" s="4"/>
    </row>
    <row r="19" spans="1:50" s="98" customFormat="1" ht="14.55" customHeight="1" x14ac:dyDescent="0.3">
      <c r="A19" s="338"/>
      <c r="B19" s="338"/>
      <c r="C19" s="338"/>
      <c r="D19" s="339"/>
      <c r="E19" s="103">
        <f t="shared" ref="E19:H19" si="3">IF(F20-1&lt;1,0,F19-1)</f>
        <v>0</v>
      </c>
      <c r="F19" s="103">
        <f t="shared" si="3"/>
        <v>0</v>
      </c>
      <c r="G19" s="103">
        <f t="shared" si="3"/>
        <v>0</v>
      </c>
      <c r="H19" s="103">
        <f t="shared" si="3"/>
        <v>0</v>
      </c>
      <c r="I19" s="103">
        <f>IF(J20-1&lt;1,0,J19-1)</f>
        <v>0</v>
      </c>
      <c r="J19" s="202">
        <f>IF(J20&lt;=30,J20,0)</f>
        <v>1</v>
      </c>
      <c r="K19" s="103">
        <f t="shared" ref="K19:AM19" si="4">IF(K20&lt;=30,K20,0)</f>
        <v>2</v>
      </c>
      <c r="L19" s="103">
        <f t="shared" si="4"/>
        <v>3</v>
      </c>
      <c r="M19" s="103">
        <f t="shared" si="4"/>
        <v>4</v>
      </c>
      <c r="N19" s="103">
        <f t="shared" si="4"/>
        <v>5</v>
      </c>
      <c r="O19" s="103">
        <f t="shared" si="4"/>
        <v>6</v>
      </c>
      <c r="P19" s="103">
        <f t="shared" si="4"/>
        <v>7</v>
      </c>
      <c r="Q19" s="103">
        <f t="shared" si="4"/>
        <v>8</v>
      </c>
      <c r="R19" s="103">
        <f t="shared" si="4"/>
        <v>9</v>
      </c>
      <c r="S19" s="103">
        <f t="shared" si="4"/>
        <v>10</v>
      </c>
      <c r="T19" s="103">
        <f t="shared" si="4"/>
        <v>11</v>
      </c>
      <c r="U19" s="103">
        <f t="shared" si="4"/>
        <v>12</v>
      </c>
      <c r="V19" s="103">
        <f t="shared" si="4"/>
        <v>13</v>
      </c>
      <c r="W19" s="103">
        <f t="shared" si="4"/>
        <v>14</v>
      </c>
      <c r="X19" s="103">
        <f t="shared" si="4"/>
        <v>15</v>
      </c>
      <c r="Y19" s="103">
        <f t="shared" si="4"/>
        <v>16</v>
      </c>
      <c r="Z19" s="103">
        <f t="shared" si="4"/>
        <v>17</v>
      </c>
      <c r="AA19" s="103">
        <f t="shared" si="4"/>
        <v>18</v>
      </c>
      <c r="AB19" s="103">
        <f t="shared" si="4"/>
        <v>19</v>
      </c>
      <c r="AC19" s="103">
        <f t="shared" si="4"/>
        <v>20</v>
      </c>
      <c r="AD19" s="103">
        <f t="shared" si="4"/>
        <v>21</v>
      </c>
      <c r="AE19" s="103">
        <f t="shared" si="4"/>
        <v>22</v>
      </c>
      <c r="AF19" s="103">
        <f t="shared" si="4"/>
        <v>23</v>
      </c>
      <c r="AG19" s="103">
        <f t="shared" si="4"/>
        <v>24</v>
      </c>
      <c r="AH19" s="103">
        <f t="shared" si="4"/>
        <v>25</v>
      </c>
      <c r="AI19" s="103">
        <f t="shared" si="4"/>
        <v>26</v>
      </c>
      <c r="AJ19" s="103">
        <f t="shared" si="4"/>
        <v>27</v>
      </c>
      <c r="AK19" s="103">
        <f t="shared" si="4"/>
        <v>28</v>
      </c>
      <c r="AL19" s="103">
        <f t="shared" si="4"/>
        <v>29</v>
      </c>
      <c r="AM19" s="103">
        <f t="shared" si="4"/>
        <v>30</v>
      </c>
    </row>
    <row r="20" spans="1:50" s="101" customFormat="1" x14ac:dyDescent="0.3">
      <c r="E20" s="101">
        <f t="shared" ref="E20:H20" si="5">F20-1</f>
        <v>-4</v>
      </c>
      <c r="F20" s="101">
        <f t="shared" si="5"/>
        <v>-3</v>
      </c>
      <c r="G20" s="101">
        <f t="shared" si="5"/>
        <v>-2</v>
      </c>
      <c r="H20" s="101">
        <f t="shared" si="5"/>
        <v>-1</v>
      </c>
      <c r="I20" s="101">
        <f>J20-1</f>
        <v>0</v>
      </c>
      <c r="J20" s="101">
        <f>$D$7-$D$5+1</f>
        <v>1</v>
      </c>
      <c r="K20" s="101">
        <f>J20+1</f>
        <v>2</v>
      </c>
      <c r="L20" s="101">
        <f t="shared" ref="L20:AM20" si="6">K20+1</f>
        <v>3</v>
      </c>
      <c r="M20" s="101">
        <f t="shared" si="6"/>
        <v>4</v>
      </c>
      <c r="N20" s="101">
        <f t="shared" si="6"/>
        <v>5</v>
      </c>
      <c r="O20" s="101">
        <f t="shared" si="6"/>
        <v>6</v>
      </c>
      <c r="P20" s="101">
        <f t="shared" si="6"/>
        <v>7</v>
      </c>
      <c r="Q20" s="101">
        <f t="shared" si="6"/>
        <v>8</v>
      </c>
      <c r="R20" s="101">
        <f t="shared" si="6"/>
        <v>9</v>
      </c>
      <c r="S20" s="101">
        <f t="shared" si="6"/>
        <v>10</v>
      </c>
      <c r="T20" s="101">
        <f t="shared" si="6"/>
        <v>11</v>
      </c>
      <c r="U20" s="101">
        <f t="shared" si="6"/>
        <v>12</v>
      </c>
      <c r="V20" s="101">
        <f t="shared" si="6"/>
        <v>13</v>
      </c>
      <c r="W20" s="101">
        <f t="shared" si="6"/>
        <v>14</v>
      </c>
      <c r="X20" s="101">
        <f t="shared" si="6"/>
        <v>15</v>
      </c>
      <c r="Y20" s="101">
        <f t="shared" si="6"/>
        <v>16</v>
      </c>
      <c r="Z20" s="101">
        <f t="shared" si="6"/>
        <v>17</v>
      </c>
      <c r="AA20" s="101">
        <f t="shared" si="6"/>
        <v>18</v>
      </c>
      <c r="AB20" s="101">
        <f t="shared" si="6"/>
        <v>19</v>
      </c>
      <c r="AC20" s="101">
        <f t="shared" si="6"/>
        <v>20</v>
      </c>
      <c r="AD20" s="101">
        <f t="shared" si="6"/>
        <v>21</v>
      </c>
      <c r="AE20" s="101">
        <f t="shared" si="6"/>
        <v>22</v>
      </c>
      <c r="AF20" s="101">
        <f t="shared" si="6"/>
        <v>23</v>
      </c>
      <c r="AG20" s="101">
        <f t="shared" si="6"/>
        <v>24</v>
      </c>
      <c r="AH20" s="101">
        <f t="shared" si="6"/>
        <v>25</v>
      </c>
      <c r="AI20" s="101">
        <f t="shared" si="6"/>
        <v>26</v>
      </c>
      <c r="AJ20" s="101">
        <f t="shared" si="6"/>
        <v>27</v>
      </c>
      <c r="AK20" s="101">
        <f t="shared" si="6"/>
        <v>28</v>
      </c>
      <c r="AL20" s="101">
        <f t="shared" si="6"/>
        <v>29</v>
      </c>
      <c r="AM20" s="101">
        <f t="shared" si="6"/>
        <v>30</v>
      </c>
    </row>
    <row r="21" spans="1:50" s="7" customFormat="1" ht="21" customHeight="1" x14ac:dyDescent="0.3">
      <c r="A21" s="340" t="s">
        <v>110</v>
      </c>
      <c r="B21" s="340"/>
      <c r="D21" s="136">
        <v>0.04</v>
      </c>
      <c r="E21" s="4"/>
      <c r="F21" s="4"/>
      <c r="G21" s="4"/>
      <c r="H21" s="4"/>
      <c r="I21" s="4"/>
      <c r="J21" s="5"/>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row>
    <row r="22" spans="1:50" s="7" customFormat="1" x14ac:dyDescent="0.3">
      <c r="D22" s="4"/>
      <c r="E22" s="4"/>
      <c r="F22" s="4"/>
      <c r="G22" s="4"/>
      <c r="H22" s="4"/>
      <c r="I22" s="4"/>
      <c r="J22" s="5"/>
      <c r="K22" s="100"/>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row>
    <row r="23" spans="1:50" s="7" customFormat="1" x14ac:dyDescent="0.3">
      <c r="D23" s="4"/>
      <c r="E23" s="4"/>
      <c r="F23" s="4"/>
      <c r="G23" s="4"/>
      <c r="H23" s="4"/>
      <c r="I23" s="4"/>
      <c r="J23" s="5"/>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row>
    <row r="24" spans="1:50" s="7" customFormat="1" x14ac:dyDescent="0.3">
      <c r="D24" s="4"/>
      <c r="E24" s="4"/>
      <c r="F24" s="4"/>
      <c r="G24" s="4"/>
      <c r="H24" s="4"/>
      <c r="I24" s="4"/>
      <c r="J24" s="5"/>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row>
    <row r="25" spans="1:50" s="15" customFormat="1" x14ac:dyDescent="0.3">
      <c r="A25" s="337" t="s">
        <v>32</v>
      </c>
      <c r="B25" s="30"/>
      <c r="D25" s="53"/>
      <c r="E25" s="22"/>
      <c r="F25" s="22"/>
      <c r="G25" s="22"/>
      <c r="H25" s="22"/>
      <c r="I25" s="22"/>
      <c r="J25" s="41"/>
      <c r="K25" s="41"/>
      <c r="L25" s="41"/>
      <c r="M25" s="41"/>
      <c r="N25" s="41"/>
      <c r="O25" s="41"/>
      <c r="P25" s="41"/>
      <c r="Q25" s="41"/>
      <c r="R25" s="41"/>
      <c r="S25" s="41"/>
      <c r="T25" s="41"/>
      <c r="U25" s="41"/>
      <c r="V25" s="41"/>
      <c r="W25" s="41"/>
      <c r="X25" s="41"/>
      <c r="Y25" s="41"/>
      <c r="Z25" s="41"/>
      <c r="AA25" s="41"/>
      <c r="AB25" s="41"/>
      <c r="AC25" s="41"/>
      <c r="AD25" s="41"/>
      <c r="AE25" s="41"/>
      <c r="AF25" s="41"/>
      <c r="AG25" s="41"/>
      <c r="AH25" s="41"/>
      <c r="AI25" s="41"/>
      <c r="AJ25" s="41"/>
      <c r="AK25" s="41"/>
      <c r="AL25" s="41"/>
      <c r="AM25" s="41"/>
      <c r="AN25" s="32"/>
      <c r="AX25" s="16"/>
    </row>
    <row r="26" spans="1:50" s="15" customFormat="1" x14ac:dyDescent="0.3">
      <c r="A26" s="337"/>
      <c r="B26" s="30"/>
      <c r="D26" s="64" t="s">
        <v>31</v>
      </c>
      <c r="E26" s="22"/>
      <c r="F26" s="22"/>
      <c r="G26" s="22"/>
      <c r="H26" s="22"/>
      <c r="I26" s="22"/>
      <c r="J26" s="41"/>
      <c r="K26" s="41"/>
      <c r="L26" s="41"/>
      <c r="M26" s="41"/>
      <c r="N26" s="41"/>
      <c r="O26" s="41"/>
      <c r="P26" s="41"/>
      <c r="Q26" s="41"/>
      <c r="R26" s="41"/>
      <c r="S26" s="41"/>
      <c r="T26" s="41"/>
      <c r="U26" s="41"/>
      <c r="V26" s="41"/>
      <c r="W26" s="41"/>
      <c r="X26" s="41"/>
      <c r="Y26" s="41"/>
      <c r="Z26" s="41"/>
      <c r="AA26" s="41"/>
      <c r="AB26" s="41"/>
      <c r="AC26" s="41"/>
      <c r="AD26" s="41"/>
      <c r="AE26" s="41"/>
      <c r="AF26" s="41"/>
      <c r="AG26" s="41"/>
      <c r="AH26" s="41"/>
      <c r="AI26" s="41"/>
      <c r="AJ26" s="41"/>
      <c r="AK26" s="41"/>
      <c r="AL26" s="41"/>
      <c r="AM26" s="41"/>
      <c r="AN26" s="32"/>
      <c r="AX26" s="16"/>
    </row>
    <row r="27" spans="1:50" s="15" customFormat="1" x14ac:dyDescent="0.3">
      <c r="A27" s="337"/>
      <c r="B27" s="30"/>
      <c r="D27" s="38" t="s">
        <v>30</v>
      </c>
      <c r="E27" s="45"/>
      <c r="F27" s="45"/>
      <c r="G27" s="22"/>
      <c r="H27" s="22"/>
      <c r="I27" s="22"/>
      <c r="J27" s="41"/>
      <c r="K27" s="41"/>
      <c r="L27" s="41"/>
      <c r="M27" s="41"/>
      <c r="N27" s="41"/>
      <c r="O27" s="41"/>
      <c r="P27" s="41"/>
      <c r="Q27" s="41"/>
      <c r="R27" s="41"/>
      <c r="S27" s="41"/>
      <c r="T27" s="41"/>
      <c r="U27" s="41"/>
      <c r="V27" s="41"/>
      <c r="W27" s="41"/>
      <c r="X27" s="41"/>
      <c r="Y27" s="41"/>
      <c r="Z27" s="41"/>
      <c r="AA27" s="41"/>
      <c r="AB27" s="41"/>
      <c r="AC27" s="41"/>
      <c r="AD27" s="41"/>
      <c r="AE27" s="41"/>
      <c r="AF27" s="41"/>
      <c r="AG27" s="41"/>
      <c r="AH27" s="41"/>
      <c r="AI27" s="41"/>
      <c r="AJ27" s="41"/>
      <c r="AK27" s="41"/>
      <c r="AL27" s="41"/>
      <c r="AM27" s="41"/>
      <c r="AN27" s="32"/>
      <c r="AX27" s="16"/>
    </row>
    <row r="28" spans="1:50" s="15" customFormat="1" x14ac:dyDescent="0.3">
      <c r="A28" s="337"/>
      <c r="B28" s="30"/>
      <c r="D28" s="46" t="s">
        <v>111</v>
      </c>
      <c r="E28" s="42"/>
      <c r="F28" s="42"/>
      <c r="G28" s="39"/>
      <c r="H28" s="39"/>
      <c r="I28" s="39"/>
      <c r="J28" s="109" t="s">
        <v>49</v>
      </c>
      <c r="K28" s="40"/>
      <c r="L28" s="40"/>
      <c r="M28" s="40"/>
      <c r="N28" s="40"/>
      <c r="O28" s="40"/>
      <c r="P28" s="40"/>
      <c r="Q28" s="40"/>
      <c r="R28" s="40"/>
      <c r="S28" s="40"/>
      <c r="T28" s="40"/>
      <c r="U28" s="40"/>
      <c r="V28" s="40"/>
      <c r="W28" s="40"/>
      <c r="X28" s="40"/>
      <c r="Y28" s="40"/>
      <c r="Z28" s="40"/>
      <c r="AA28" s="40"/>
      <c r="AB28" s="40"/>
      <c r="AC28" s="40"/>
      <c r="AD28" s="40"/>
      <c r="AE28" s="40"/>
      <c r="AF28" s="40"/>
      <c r="AG28" s="40"/>
      <c r="AH28" s="40"/>
      <c r="AI28" s="40"/>
      <c r="AJ28" s="40"/>
      <c r="AK28" s="40"/>
      <c r="AL28" s="40"/>
      <c r="AM28" s="40"/>
      <c r="AN28" s="32"/>
      <c r="AX28" s="16"/>
    </row>
    <row r="29" spans="1:50" s="15" customFormat="1" x14ac:dyDescent="0.3">
      <c r="A29" s="337"/>
      <c r="B29" s="30"/>
      <c r="D29" s="102" t="s">
        <v>27</v>
      </c>
      <c r="E29" s="35">
        <f t="shared" ref="E29:G29" si="7">F29-1</f>
        <v>-5</v>
      </c>
      <c r="F29" s="35">
        <f t="shared" si="7"/>
        <v>-4</v>
      </c>
      <c r="G29" s="35">
        <f t="shared" si="7"/>
        <v>-3</v>
      </c>
      <c r="H29" s="35">
        <f>I29-1</f>
        <v>-2</v>
      </c>
      <c r="I29" s="35">
        <f>J29-1</f>
        <v>-1</v>
      </c>
      <c r="J29" s="109">
        <f>D7</f>
        <v>0</v>
      </c>
      <c r="K29" s="35">
        <f>J29+1</f>
        <v>1</v>
      </c>
      <c r="L29" s="35">
        <f t="shared" ref="L29:AM29" si="8">K29+1</f>
        <v>2</v>
      </c>
      <c r="M29" s="35">
        <f t="shared" si="8"/>
        <v>3</v>
      </c>
      <c r="N29" s="35">
        <f t="shared" si="8"/>
        <v>4</v>
      </c>
      <c r="O29" s="35">
        <f t="shared" si="8"/>
        <v>5</v>
      </c>
      <c r="P29" s="35">
        <f t="shared" si="8"/>
        <v>6</v>
      </c>
      <c r="Q29" s="35">
        <f t="shared" si="8"/>
        <v>7</v>
      </c>
      <c r="R29" s="35">
        <f t="shared" si="8"/>
        <v>8</v>
      </c>
      <c r="S29" s="35">
        <f t="shared" si="8"/>
        <v>9</v>
      </c>
      <c r="T29" s="35">
        <f t="shared" si="8"/>
        <v>10</v>
      </c>
      <c r="U29" s="35">
        <f t="shared" si="8"/>
        <v>11</v>
      </c>
      <c r="V29" s="35">
        <f t="shared" si="8"/>
        <v>12</v>
      </c>
      <c r="W29" s="35">
        <f t="shared" si="8"/>
        <v>13</v>
      </c>
      <c r="X29" s="35">
        <f t="shared" si="8"/>
        <v>14</v>
      </c>
      <c r="Y29" s="35">
        <f t="shared" si="8"/>
        <v>15</v>
      </c>
      <c r="Z29" s="35">
        <f t="shared" si="8"/>
        <v>16</v>
      </c>
      <c r="AA29" s="35">
        <f t="shared" si="8"/>
        <v>17</v>
      </c>
      <c r="AB29" s="35">
        <f t="shared" si="8"/>
        <v>18</v>
      </c>
      <c r="AC29" s="35">
        <f t="shared" si="8"/>
        <v>19</v>
      </c>
      <c r="AD29" s="35">
        <f t="shared" si="8"/>
        <v>20</v>
      </c>
      <c r="AE29" s="35">
        <f t="shared" si="8"/>
        <v>21</v>
      </c>
      <c r="AF29" s="35">
        <f t="shared" si="8"/>
        <v>22</v>
      </c>
      <c r="AG29" s="35">
        <f t="shared" si="8"/>
        <v>23</v>
      </c>
      <c r="AH29" s="35">
        <f t="shared" si="8"/>
        <v>24</v>
      </c>
      <c r="AI29" s="35">
        <f t="shared" si="8"/>
        <v>25</v>
      </c>
      <c r="AJ29" s="35">
        <f t="shared" si="8"/>
        <v>26</v>
      </c>
      <c r="AK29" s="35">
        <f t="shared" si="8"/>
        <v>27</v>
      </c>
      <c r="AL29" s="35">
        <f t="shared" si="8"/>
        <v>28</v>
      </c>
      <c r="AM29" s="35">
        <f t="shared" si="8"/>
        <v>29</v>
      </c>
      <c r="AN29" s="32"/>
      <c r="AX29" s="16"/>
    </row>
    <row r="30" spans="1:50" s="15" customFormat="1" ht="20.399999999999999" x14ac:dyDescent="0.3">
      <c r="A30" s="337"/>
      <c r="B30" s="30"/>
      <c r="D30" s="102" t="s">
        <v>169</v>
      </c>
      <c r="E30" s="258"/>
      <c r="F30" s="259"/>
      <c r="G30" s="259"/>
      <c r="H30" s="259"/>
      <c r="I30" s="259"/>
      <c r="J30" s="297"/>
      <c r="K30" s="259"/>
      <c r="L30" s="259"/>
      <c r="M30" s="259"/>
      <c r="N30" s="259"/>
      <c r="O30" s="259"/>
      <c r="P30" s="259"/>
      <c r="Q30" s="259"/>
      <c r="R30" s="259"/>
      <c r="S30" s="259"/>
      <c r="T30" s="259"/>
      <c r="U30" s="259"/>
      <c r="V30" s="259"/>
      <c r="W30" s="259"/>
      <c r="X30" s="259"/>
      <c r="Y30" s="259"/>
      <c r="Z30" s="259"/>
      <c r="AA30" s="259"/>
      <c r="AB30" s="259"/>
      <c r="AC30" s="259"/>
      <c r="AD30" s="259"/>
      <c r="AE30" s="259"/>
      <c r="AF30" s="259"/>
      <c r="AG30" s="259"/>
      <c r="AH30" s="259"/>
      <c r="AI30" s="259"/>
      <c r="AJ30" s="259"/>
      <c r="AK30" s="259"/>
      <c r="AL30" s="259"/>
      <c r="AM30" s="259"/>
      <c r="AN30" s="32"/>
      <c r="AX30" s="16"/>
    </row>
    <row r="31" spans="1:50" s="15" customFormat="1" x14ac:dyDescent="0.3">
      <c r="A31" s="337"/>
      <c r="B31" s="30"/>
      <c r="D31" s="102" t="s">
        <v>29</v>
      </c>
      <c r="E31" s="43"/>
      <c r="F31" s="44" t="str">
        <f t="shared" ref="F31:K31" si="9">IFERROR(+ROUND(((F30/E30)-1),4),"")</f>
        <v/>
      </c>
      <c r="G31" s="44" t="str">
        <f t="shared" si="9"/>
        <v/>
      </c>
      <c r="H31" s="44" t="str">
        <f t="shared" si="9"/>
        <v/>
      </c>
      <c r="I31" s="44" t="str">
        <f t="shared" si="9"/>
        <v/>
      </c>
      <c r="J31" s="255" t="str">
        <f t="shared" si="9"/>
        <v/>
      </c>
      <c r="K31" s="44" t="str">
        <f t="shared" si="9"/>
        <v/>
      </c>
      <c r="L31" s="44" t="str">
        <f t="shared" ref="L31:AM31" si="10">IFERROR(+ROUND(((L30/K30)-1),4),"")</f>
        <v/>
      </c>
      <c r="M31" s="44" t="str">
        <f t="shared" si="10"/>
        <v/>
      </c>
      <c r="N31" s="44" t="str">
        <f t="shared" si="10"/>
        <v/>
      </c>
      <c r="O31" s="44" t="str">
        <f t="shared" si="10"/>
        <v/>
      </c>
      <c r="P31" s="44" t="str">
        <f t="shared" si="10"/>
        <v/>
      </c>
      <c r="Q31" s="44" t="str">
        <f t="shared" si="10"/>
        <v/>
      </c>
      <c r="R31" s="44" t="str">
        <f t="shared" si="10"/>
        <v/>
      </c>
      <c r="S31" s="44" t="str">
        <f t="shared" si="10"/>
        <v/>
      </c>
      <c r="T31" s="44" t="str">
        <f t="shared" si="10"/>
        <v/>
      </c>
      <c r="U31" s="44" t="str">
        <f t="shared" si="10"/>
        <v/>
      </c>
      <c r="V31" s="44" t="str">
        <f t="shared" si="10"/>
        <v/>
      </c>
      <c r="W31" s="44" t="str">
        <f t="shared" si="10"/>
        <v/>
      </c>
      <c r="X31" s="44" t="str">
        <f t="shared" si="10"/>
        <v/>
      </c>
      <c r="Y31" s="44" t="str">
        <f t="shared" si="10"/>
        <v/>
      </c>
      <c r="Z31" s="44" t="str">
        <f t="shared" si="10"/>
        <v/>
      </c>
      <c r="AA31" s="44" t="str">
        <f t="shared" si="10"/>
        <v/>
      </c>
      <c r="AB31" s="44" t="str">
        <f t="shared" si="10"/>
        <v/>
      </c>
      <c r="AC31" s="44" t="str">
        <f t="shared" si="10"/>
        <v/>
      </c>
      <c r="AD31" s="44" t="str">
        <f t="shared" si="10"/>
        <v/>
      </c>
      <c r="AE31" s="44" t="str">
        <f t="shared" si="10"/>
        <v/>
      </c>
      <c r="AF31" s="44" t="str">
        <f t="shared" si="10"/>
        <v/>
      </c>
      <c r="AG31" s="44" t="str">
        <f t="shared" si="10"/>
        <v/>
      </c>
      <c r="AH31" s="44" t="str">
        <f t="shared" si="10"/>
        <v/>
      </c>
      <c r="AI31" s="44" t="str">
        <f t="shared" si="10"/>
        <v/>
      </c>
      <c r="AJ31" s="44" t="str">
        <f t="shared" si="10"/>
        <v/>
      </c>
      <c r="AK31" s="44" t="str">
        <f t="shared" si="10"/>
        <v/>
      </c>
      <c r="AL31" s="44" t="str">
        <f t="shared" si="10"/>
        <v/>
      </c>
      <c r="AM31" s="44" t="str">
        <f t="shared" si="10"/>
        <v/>
      </c>
      <c r="AN31" s="32"/>
      <c r="AX31" s="16"/>
    </row>
    <row r="32" spans="1:50" s="15" customFormat="1" x14ac:dyDescent="0.3">
      <c r="A32" s="337"/>
      <c r="B32" s="30"/>
      <c r="D32" s="102" t="s">
        <v>28</v>
      </c>
      <c r="E32" s="107" t="str">
        <f>IFERROR(1*(1+F31)*(1+G31)*(1+H31)*(1+I31)*(1+J31),"")</f>
        <v/>
      </c>
      <c r="F32" s="107" t="str">
        <f>IFERROR(1*(1+G31)*(1+H31)*(1+I31)*(1+J31),"")</f>
        <v/>
      </c>
      <c r="G32" s="107" t="str">
        <f>IFERROR(1*(1+H31)*(1+I31)*(1+J31),"")</f>
        <v/>
      </c>
      <c r="H32" s="107" t="str">
        <f>IFERROR(1*(1+I31)*(1+J31),"")</f>
        <v/>
      </c>
      <c r="I32" s="107" t="str">
        <f>IFERROR(1*(1+J31),"")</f>
        <v/>
      </c>
      <c r="J32" s="256">
        <v>1</v>
      </c>
      <c r="K32" s="107" t="str">
        <f>IFERROR(1/(1+K31),"")</f>
        <v/>
      </c>
      <c r="L32" s="107" t="str">
        <f>IFERROR(1/((1+L31)*(1+K31)),"")</f>
        <v/>
      </c>
      <c r="M32" s="107" t="str">
        <f>IFERROR(1/((1+M31)*(1+L31)*(1+K31)),"")</f>
        <v/>
      </c>
      <c r="N32" s="107" t="str">
        <f>IFERROR(1/((1+N31)*(1+M31)*(1+L31)*(1+K31)),"")</f>
        <v/>
      </c>
      <c r="O32" s="107" t="str">
        <f>IFERROR(1/((1+O31)*(1+N31)*(1+M31)*(1+L31)*(1+K31)),"")</f>
        <v/>
      </c>
      <c r="P32" s="107" t="str">
        <f>IFERROR(1/((1+P31)*(1+O31)*(1+N31)*(1+M31)*(1+L31)*(1+K31)),"")</f>
        <v/>
      </c>
      <c r="Q32" s="107" t="str">
        <f>IFERROR(1/((1+Q31)*(1+P31)*(1+O31)*(1+N31)*(1+M31)*(1+L31)*(1+K31)),"")</f>
        <v/>
      </c>
      <c r="R32" s="107" t="str">
        <f>IFERROR(1/((1+R31)*(1+Q31)*(1+P31)*(1+O31)*(1+N31)*(1+M31)*(1+L31)*(1+K31)),"")</f>
        <v/>
      </c>
      <c r="S32" s="107" t="str">
        <f>IFERROR(1/((1+S31)*(1+R31)*(1+Q31)*(1+P31)*(1+O31)*(1+N31)*(1+M31)*(1+L31)*(1+K31)),"")</f>
        <v/>
      </c>
      <c r="T32" s="107" t="str">
        <f>IFERROR(1/((1+T31)*(1+S31)*(1+R31)*(1+Q31)*(1+P31)*(1+O31)*(1+N31)*(1+M31)*(1+L31)*(1+K31)),"")</f>
        <v/>
      </c>
      <c r="U32" s="107" t="str">
        <f>IFERROR(1/((1+U31)*(1+T31)*(1+S31)*(1+R31)*(1+Q31)*(1+P31)*(1+O31)*(1+N31)*(1+M31)*(1+L31)*(1+K31)),"")</f>
        <v/>
      </c>
      <c r="V32" s="107" t="str">
        <f>IFERROR(1/((1+V31)*(1+U31)*(1+T31)*(1+S31)*(1+R31)*(1+Q31)*(1+P31)*(1+O31)*(1+N31)*(1+M31)*(1+L31)*(1+K31)),"")</f>
        <v/>
      </c>
      <c r="W32" s="107" t="str">
        <f>IFERROR(1/((1+W31)*(1+V31)*(1+U31)*(1+T31)*(1+S31)*(1+R31)*(1+Q31)*(1+P31)*(1+O31)*(1+N31)*(1+M31)*(1+L31)*(1+K31)),"")</f>
        <v/>
      </c>
      <c r="X32" s="107" t="str">
        <f>IFERROR(1/((1+X31)*(1+W31)*(1+V31)*(1+U31)*(1+T31)*(1+S31)*(1+R31)*(1+Q31)*(1+P31)*(1+O31)*(1+N31)*(1+M31)*(1+L31)*(1+K31)),"")</f>
        <v/>
      </c>
      <c r="Y32" s="107" t="str">
        <f>IFERROR(1/((1+Y31)*(1+X31)*(1+W31)*(1+V31)*(1+U31)*(1+T31)*(1+S31)*(1+R31)*(1+Q31)*(1+P31)*(1+O31)*(1+N31)*(1+M31)*(1+L31)*(1+K31)),"")</f>
        <v/>
      </c>
      <c r="Z32" s="107" t="str">
        <f>IFERROR(1/((1+Z31)*(1+Y31)*(1+X31)*(1+W31)*(1+V31)*(1+U31)*(1+T31)*(1+S31)*(1+R31)*(1+Q31)*(1+P31)*(1+O31)*(1+N31)*(1+M31)*(1+L31)*(1+K31)),"")</f>
        <v/>
      </c>
      <c r="AA32" s="107" t="str">
        <f>IFERROR(1/((1+AA31)*(1+Z31)*(1+Y31)*(1+X31)*(1+W31)*(1+V31)*(1+U31)*(1+T31)*(1+S31)*(1+R31)*(1+Q31)*(1+P31)*(1+O31)*(1+N31)*(1+M31)*(1+L31)*(1+K31)),"")</f>
        <v/>
      </c>
      <c r="AB32" s="107" t="str">
        <f>IFERROR(1/((1+AB31)*(1+AA31)*(1+Z31)*(1+Y31)*(1+X31)*(1+W31)*(1+V31)*(1+U31)*(1+T31)*(1+S31)*(1+R31)*(1+Q31)*(1+P31)*(1+O31)*(1+N31)*(1+M31)*(1+L31)*(1+K31)),"")</f>
        <v/>
      </c>
      <c r="AC32" s="107" t="str">
        <f>IFERROR(1/((1+AC31)*(1+AB31)*(1+AA31)*(1+Z31)*(1+Y31)*(1+X31)*(1+W31)*(1+V31)*(1+U31)*(1+T31)*(1+S31)*(1+R31)*(1+Q31)*(1+P31)*(1+O31)*(1+N31)*(1+M31)*(1+L31)*(1+K31)),"")</f>
        <v/>
      </c>
      <c r="AD32" s="107" t="str">
        <f>IFERROR(1/((1+AD31)*(1+AC31)*(1+AB31)*(1+AA31)*(1+Z31)*(1+Y31)*(1+X31)*(1+W31)*(1+V31)*(1+U31)*(1+T31)*(1+S31)*(1+R31)*(1+Q31)*(1+P31)*(1+O31)*(1+N31)*(1+M31)*(1+L31)*(1+K31)),"")</f>
        <v/>
      </c>
      <c r="AE32" s="107" t="str">
        <f>IFERROR(1/((1+AE31)*(1+AD31)*(1+AC31)*(1+AB31)*(1+AA31)*(1+Z31)*(1+Y31)*(1+X31)*(1+W31)*(1+V31)*(1+U31)*(1+T31)*(1+S31)*(1+R31)*(1+Q31)*(1+P31)*(1+O31)*(1+N31)*(1+M31)*(1+L31)*(1+K31)),"")</f>
        <v/>
      </c>
      <c r="AF32" s="107" t="str">
        <f>IFERROR(1/((1+AF31)*(1+AE31)*(1+AD31)*(1+AC31)*(1+AB31)*(1+AA31)*(1+Z31)*(1+Y31)*(1+X31)*(1+W31)*(1+V31)*(1+U31)*(1+T31)*(1+S31)*(1+R31)*(1+Q31)*(1+P31)*(1+O31)*(1+N31)*(1+M31)*(1+L31)*(1+K31)),"")</f>
        <v/>
      </c>
      <c r="AG32" s="107" t="str">
        <f>IFERROR(1/((1+AG31)*(1+AF31)*(1+AE31)*(1+AD31)*(1+AC31)*(1+AB31)*(1+AA31)*(1+Z31)*(1+Y31)*(1+X31)*(1+W31)*(1+V31)*(1+U31)*(1+T31)*(1+S31)*(1+R31)*(1+Q31)*(1+P31)*(1+O31)*(1+N31)*(1+M31)*(1+L31)*(1+K31)),"")</f>
        <v/>
      </c>
      <c r="AH32" s="107" t="str">
        <f>IFERROR(1/((1+AH31)*(1+AG31)*(1+AF31)*(1+AE31)*(1+AD31)*(1+AC31)*(1+AB31)*(1+AA31)*(1+Z31)*(1+Y31)*(1+X31)*(1+W31)*(1+V31)*(1+U31)*(1+T31)*(1+S31)*(1+R31)*(1+Q31)*(1+P31)*(1+O31)*(1+N31)*(1+M31)*(1+L31)*(1+K31)),"")</f>
        <v/>
      </c>
      <c r="AI32" s="107" t="str">
        <f>IFERROR(1/((1+AI31)*(1+AH31)*(1+AG31)*(1+AF31)*(1+AE31)*(1+AD31)*(1+AC31)*(1+AB31)*(1+AA31)*(1+Z31)*(1+Y31)*(1+X31)*(1+W31)*(1+V31)*(1+U31)*(1+T31)*(1+S31)*(1+R31)*(1+Q31)*(1+P31)*(1+O31)*(1+N31)*(1+M31)*(1+L31)*(1+K31)),"")</f>
        <v/>
      </c>
      <c r="AJ32" s="107" t="str">
        <f>IFERROR(1/((1+AJ31)*(1+AI31)*(1+AH31)*(1+AG31)*(1+AF31)*(1+AE31)*(1+AD31)*(1+AC31)*(1+AB31)*(1+AA31)*(1+Z31)*(1+Y31)*(1+X31)*(1+W31)*(1+V31)*(1+U31)*(1+T31)*(1+S31)*(1+R31)*(1+Q31)*(1+P31)*(1+O31)*(1+N31)*(1+M31)*(1+L31)*(1+K31)),"")</f>
        <v/>
      </c>
      <c r="AK32" s="107" t="str">
        <f>IFERROR(1/((1+AK31)*(1+AJ31)*(1+AI31)*(1+AH31)*(1+AG31)*(1+AF31)*(1+AE31)*(1+AD31)*(1+AC31)*(1+AB31)*(1+AA31)*(1+Z31)*(1+Y31)*(1+X31)*(1+W31)*(1+V31)*(1+U31)*(1+T31)*(1+S31)*(1+R31)*(1+Q31)*(1+P31)*(1+O31)*(1+N31)*(1+M31)*(1+L31)*(1+K31)),"")</f>
        <v/>
      </c>
      <c r="AL32" s="107" t="str">
        <f>IFERROR(1/((1+AL31)*(1+AK31)*(1+AJ31)*(1+AI31)*(1+AH31)*(1+AG31)*(1+AF31)*(1+AE31)*(1+AD31)*(1+AC31)*(1+AB31)*(1+AA31)*(1+Z31)*(1+Y31)*(1+X31)*(1+W31)*(1+V31)*(1+U31)*(1+T31)*(1+S31)*(1+R31)*(1+Q31)*(1+P31)*(1+O31)*(1+N31)*(1+M31)*(1+L31)*(1+K31)),"")</f>
        <v/>
      </c>
      <c r="AM32" s="107" t="str">
        <f>IFERROR(1/((1+AM31)*(1+AL31)*(1+AK31)*(1+AJ31)*(1+AI31)*(1+AH31)*(1+AG31)*(1+AF31)*(1+AE31)*(1+AD31)*(1+AC31)*(1+AB31)*(1+AA31)*(1+Z31)*(1+Y31)*(1+X31)*(1+W31)*(1+V31)*(1+U31)*(1+T31)*(1+S31)*(1+R31)*(1+Q31)*(1+P31)*(1+O31)*(1+N31)*(1+M31)*(1+L31)*(1+K31)),"")</f>
        <v/>
      </c>
      <c r="AN32" s="32"/>
      <c r="AX32" s="16"/>
    </row>
    <row r="33" spans="4:50" s="15" customFormat="1" x14ac:dyDescent="0.3">
      <c r="D33" s="47"/>
      <c r="E33" s="47"/>
      <c r="F33" s="47"/>
      <c r="G33" s="47"/>
      <c r="H33" s="47"/>
      <c r="I33" s="47"/>
      <c r="J33" s="48"/>
      <c r="K33" s="49"/>
      <c r="L33" s="48"/>
      <c r="M33" s="48"/>
      <c r="N33" s="48"/>
      <c r="O33" s="48"/>
      <c r="P33" s="48"/>
      <c r="Q33" s="48"/>
      <c r="R33" s="48"/>
      <c r="S33" s="48"/>
      <c r="T33" s="48"/>
      <c r="U33" s="48"/>
      <c r="V33" s="48"/>
      <c r="W33" s="48"/>
      <c r="X33" s="48"/>
      <c r="Y33" s="48"/>
      <c r="Z33" s="48"/>
      <c r="AA33" s="48"/>
      <c r="AB33" s="48"/>
      <c r="AC33" s="48"/>
      <c r="AD33" s="48"/>
      <c r="AE33" s="48"/>
      <c r="AF33" s="48"/>
      <c r="AG33" s="48"/>
      <c r="AH33" s="48"/>
      <c r="AI33" s="48"/>
      <c r="AJ33" s="48"/>
      <c r="AK33" s="48"/>
      <c r="AL33" s="48"/>
      <c r="AM33" s="48"/>
      <c r="AN33" s="6"/>
      <c r="AX33" s="16"/>
    </row>
    <row r="34" spans="4:50" s="15" customFormat="1" x14ac:dyDescent="0.3">
      <c r="D34" s="22"/>
      <c r="E34" s="104"/>
      <c r="F34" s="22"/>
      <c r="G34" s="22"/>
      <c r="H34" s="22"/>
      <c r="I34" s="22"/>
      <c r="J34" s="5"/>
      <c r="K34" s="50"/>
      <c r="L34" s="5"/>
      <c r="M34" s="5"/>
      <c r="N34" s="63"/>
      <c r="O34" s="5"/>
      <c r="P34" s="5"/>
      <c r="Q34" s="5"/>
      <c r="R34" s="5"/>
      <c r="S34" s="5"/>
      <c r="T34" s="5"/>
      <c r="U34" s="5"/>
      <c r="V34" s="5"/>
      <c r="W34" s="5"/>
      <c r="X34" s="63"/>
      <c r="Y34" s="5"/>
      <c r="Z34" s="5"/>
      <c r="AA34" s="5"/>
      <c r="AB34" s="5"/>
      <c r="AC34" s="5"/>
      <c r="AD34" s="5"/>
      <c r="AE34" s="5"/>
      <c r="AF34" s="5"/>
      <c r="AG34" s="5"/>
      <c r="AH34" s="5"/>
      <c r="AI34" s="5"/>
      <c r="AJ34" s="5"/>
      <c r="AK34" s="5"/>
      <c r="AL34" s="5"/>
      <c r="AM34" s="5"/>
      <c r="AN34" s="6"/>
      <c r="AX34" s="16"/>
    </row>
    <row r="35" spans="4:50" s="15" customFormat="1" x14ac:dyDescent="0.3">
      <c r="D35" s="22"/>
      <c r="E35" s="105"/>
      <c r="F35" s="22"/>
      <c r="G35" s="22"/>
      <c r="H35" s="22"/>
      <c r="I35" s="22"/>
      <c r="J35" s="5"/>
      <c r="K35" s="50"/>
      <c r="L35" s="5"/>
      <c r="M35" s="5"/>
      <c r="N35" s="5"/>
      <c r="O35" s="5"/>
      <c r="P35" s="5"/>
      <c r="Q35" s="5"/>
      <c r="R35" s="5"/>
      <c r="S35" s="5"/>
      <c r="T35" s="5"/>
      <c r="U35" s="5"/>
      <c r="V35" s="5"/>
      <c r="W35" s="5"/>
      <c r="X35" s="62"/>
      <c r="Y35" s="5"/>
      <c r="Z35" s="5"/>
      <c r="AA35" s="5"/>
      <c r="AB35" s="5"/>
      <c r="AC35" s="5"/>
      <c r="AD35" s="5"/>
      <c r="AE35" s="5"/>
      <c r="AF35" s="5"/>
      <c r="AG35" s="5"/>
      <c r="AH35" s="5"/>
      <c r="AI35" s="5"/>
      <c r="AJ35" s="5"/>
      <c r="AK35" s="5"/>
      <c r="AL35" s="5"/>
      <c r="AM35" s="5"/>
      <c r="AN35" s="6"/>
      <c r="AX35" s="16"/>
    </row>
    <row r="36" spans="4:50" x14ac:dyDescent="0.3">
      <c r="E36" s="106"/>
    </row>
  </sheetData>
  <mergeCells count="3">
    <mergeCell ref="A25:A32"/>
    <mergeCell ref="A18:D19"/>
    <mergeCell ref="A21:B21"/>
  </mergeCells>
  <hyperlinks>
    <hyperlink ref="D27" r:id="rId1" xr:uid="{D1EBDAD5-8533-437A-ADA9-14BF6D2829A9}"/>
    <hyperlink ref="D26" r:id="rId2" xr:uid="{B72AB93B-0D1C-4357-9C12-4E998F395222}"/>
  </hyperlinks>
  <printOptions horizontalCentered="1"/>
  <pageMargins left="0.23622047244094491" right="0.23622047244094491" top="0.74803149606299213" bottom="0.74803149606299213" header="0.31496062992125984" footer="0.31496062992125984"/>
  <pageSetup paperSize="8" scale="40" orientation="landscape" r:id="rId3"/>
  <headerFooter>
    <oddFooter>&amp;CPágina &amp;P/&amp;N</oddFooter>
  </headerFooter>
  <ignoredErrors>
    <ignoredError sqref="E19:I19" formula="1"/>
  </ignoredErrors>
  <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0EF62E-E4ED-47D9-A12A-C414A1C3D237}">
  <sheetPr>
    <tabColor theme="4" tint="0.59999389629810485"/>
  </sheetPr>
  <dimension ref="A1:AY262"/>
  <sheetViews>
    <sheetView showGridLines="0" topLeftCell="A217" zoomScaleNormal="100" zoomScalePageLayoutView="112" workbookViewId="0">
      <selection activeCell="E250" sqref="E250"/>
    </sheetView>
  </sheetViews>
  <sheetFormatPr defaultColWidth="8.5546875" defaultRowHeight="10.199999999999999" outlineLevelRow="1" x14ac:dyDescent="0.3"/>
  <cols>
    <col min="1" max="1" width="8.5546875" style="6" customWidth="1"/>
    <col min="2" max="2" width="2.5546875" style="6" customWidth="1"/>
    <col min="3" max="3" width="70.5546875" style="6" customWidth="1"/>
    <col min="4" max="9" width="10.5546875" style="6" customWidth="1"/>
    <col min="10" max="40" width="10.5546875" style="5" customWidth="1"/>
    <col min="41" max="49" width="10.5546875" style="6" customWidth="1"/>
    <col min="50" max="50" width="8.5546875" style="6"/>
    <col min="51" max="51" width="8.5546875" style="5"/>
    <col min="52" max="16384" width="8.5546875" style="6"/>
  </cols>
  <sheetData>
    <row r="1" spans="1:51" ht="50.1" customHeight="1" x14ac:dyDescent="0.3"/>
    <row r="3" spans="1:51" s="8" customFormat="1" x14ac:dyDescent="0.3">
      <c r="A3" s="4" t="s">
        <v>1</v>
      </c>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row>
    <row r="4" spans="1:51" s="8" customFormat="1" x14ac:dyDescent="0.3">
      <c r="A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row>
    <row r="5" spans="1:51" s="8" customFormat="1" x14ac:dyDescent="0.3">
      <c r="A5" s="4"/>
      <c r="C5" s="37"/>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row>
    <row r="6" spans="1:51" s="7" customFormat="1" x14ac:dyDescent="0.3">
      <c r="C6" s="4"/>
      <c r="D6" s="4"/>
      <c r="E6" s="4"/>
      <c r="F6" s="4"/>
      <c r="G6" s="4"/>
      <c r="H6" s="4"/>
      <c r="I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row>
    <row r="7" spans="1:51" s="4" customFormat="1" ht="30" customHeight="1" x14ac:dyDescent="0.3">
      <c r="C7" s="341" t="s">
        <v>224</v>
      </c>
      <c r="D7" s="342"/>
      <c r="E7" s="103">
        <f>'I.2 Base'!E19</f>
        <v>0</v>
      </c>
      <c r="F7" s="103">
        <f>'I.2 Base'!F19</f>
        <v>0</v>
      </c>
      <c r="G7" s="103">
        <f>'I.2 Base'!G19</f>
        <v>0</v>
      </c>
      <c r="H7" s="103">
        <f>'I.2 Base'!H19</f>
        <v>0</v>
      </c>
      <c r="I7" s="103">
        <f>'I.2 Base'!I19</f>
        <v>0</v>
      </c>
      <c r="J7" s="202">
        <f>'I.2 Base'!J19</f>
        <v>1</v>
      </c>
      <c r="K7" s="103">
        <f>'I.2 Base'!K19</f>
        <v>2</v>
      </c>
      <c r="L7" s="103">
        <f>'I.2 Base'!L19</f>
        <v>3</v>
      </c>
      <c r="M7" s="103">
        <f>'I.2 Base'!M19</f>
        <v>4</v>
      </c>
      <c r="N7" s="103">
        <f>'I.2 Base'!N19</f>
        <v>5</v>
      </c>
      <c r="O7" s="103">
        <f>'I.2 Base'!O19</f>
        <v>6</v>
      </c>
      <c r="P7" s="103">
        <f>'I.2 Base'!P19</f>
        <v>7</v>
      </c>
      <c r="Q7" s="103">
        <f>'I.2 Base'!Q19</f>
        <v>8</v>
      </c>
      <c r="R7" s="103">
        <f>'I.2 Base'!R19</f>
        <v>9</v>
      </c>
      <c r="S7" s="103">
        <f>'I.2 Base'!S19</f>
        <v>10</v>
      </c>
      <c r="T7" s="103">
        <f>'I.2 Base'!T19</f>
        <v>11</v>
      </c>
      <c r="U7" s="103">
        <f>'I.2 Base'!U19</f>
        <v>12</v>
      </c>
      <c r="V7" s="103">
        <f>'I.2 Base'!V19</f>
        <v>13</v>
      </c>
      <c r="W7" s="103">
        <f>'I.2 Base'!W19</f>
        <v>14</v>
      </c>
      <c r="X7" s="103">
        <f>'I.2 Base'!X19</f>
        <v>15</v>
      </c>
      <c r="Y7" s="103">
        <f>'I.2 Base'!Y19</f>
        <v>16</v>
      </c>
      <c r="Z7" s="103">
        <f>'I.2 Base'!Z19</f>
        <v>17</v>
      </c>
      <c r="AA7" s="103">
        <f>'I.2 Base'!AA19</f>
        <v>18</v>
      </c>
      <c r="AB7" s="103">
        <f>'I.2 Base'!AB19</f>
        <v>19</v>
      </c>
      <c r="AC7" s="103">
        <f>'I.2 Base'!AC19</f>
        <v>20</v>
      </c>
      <c r="AD7" s="103">
        <f>'I.2 Base'!AD19</f>
        <v>21</v>
      </c>
      <c r="AE7" s="103">
        <f>'I.2 Base'!AE19</f>
        <v>22</v>
      </c>
      <c r="AF7" s="103">
        <f>'I.2 Base'!AF19</f>
        <v>23</v>
      </c>
      <c r="AG7" s="103">
        <f>'I.2 Base'!AG19</f>
        <v>24</v>
      </c>
      <c r="AH7" s="103">
        <f>'I.2 Base'!AH19</f>
        <v>25</v>
      </c>
      <c r="AI7" s="103">
        <f>'I.2 Base'!AI19</f>
        <v>26</v>
      </c>
      <c r="AJ7" s="103">
        <f>'I.2 Base'!AJ19</f>
        <v>27</v>
      </c>
      <c r="AK7" s="103">
        <f>'I.2 Base'!AK19</f>
        <v>28</v>
      </c>
      <c r="AL7" s="103">
        <f>'I.2 Base'!AL19</f>
        <v>29</v>
      </c>
      <c r="AM7" s="103">
        <f>'I.2 Base'!AM19</f>
        <v>30</v>
      </c>
      <c r="AN7" s="120"/>
    </row>
    <row r="8" spans="1:51" s="17" customFormat="1" x14ac:dyDescent="0.3">
      <c r="A8" s="55"/>
      <c r="C8" s="18"/>
      <c r="D8" s="18"/>
      <c r="E8" s="34"/>
      <c r="F8" s="34"/>
      <c r="G8" s="34"/>
      <c r="H8" s="34"/>
      <c r="I8" s="34"/>
      <c r="J8" s="34"/>
      <c r="K8" s="34"/>
      <c r="L8" s="34"/>
      <c r="M8" s="34"/>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4"/>
    </row>
    <row r="9" spans="1:51" s="4" customFormat="1" ht="10.050000000000001" customHeight="1" x14ac:dyDescent="0.3">
      <c r="A9" s="55"/>
      <c r="C9" s="13"/>
      <c r="D9" s="13"/>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Y9" s="3"/>
    </row>
    <row r="10" spans="1:51" s="4" customFormat="1" x14ac:dyDescent="0.3">
      <c r="A10" s="55"/>
      <c r="C10" s="71"/>
      <c r="D10" s="71"/>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Y10" s="3"/>
    </row>
    <row r="11" spans="1:51" s="151" customFormat="1" ht="21" customHeight="1" x14ac:dyDescent="0.3">
      <c r="A11" s="343" t="s">
        <v>123</v>
      </c>
      <c r="C11" s="152" t="s">
        <v>103</v>
      </c>
      <c r="D11" s="152"/>
      <c r="E11" s="152"/>
      <c r="F11" s="153"/>
      <c r="G11" s="153"/>
      <c r="H11" s="153"/>
      <c r="I11" s="153"/>
      <c r="J11" s="153"/>
      <c r="K11" s="153"/>
      <c r="L11" s="153"/>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5"/>
      <c r="AO11" s="155"/>
      <c r="AY11" s="156"/>
    </row>
    <row r="12" spans="1:51" s="138" customFormat="1" ht="6.6" x14ac:dyDescent="0.3">
      <c r="A12" s="343"/>
      <c r="C12" s="137"/>
      <c r="D12" s="137"/>
      <c r="E12" s="137"/>
      <c r="F12" s="139"/>
      <c r="G12" s="139"/>
      <c r="H12" s="139"/>
      <c r="I12" s="139"/>
      <c r="J12" s="139"/>
      <c r="K12" s="139"/>
      <c r="L12" s="139"/>
      <c r="M12" s="140"/>
      <c r="N12" s="140"/>
      <c r="O12" s="140"/>
      <c r="P12" s="140"/>
      <c r="Q12" s="140"/>
      <c r="R12" s="140"/>
      <c r="S12" s="140"/>
      <c r="T12" s="140"/>
      <c r="U12" s="140"/>
      <c r="V12" s="140"/>
      <c r="W12" s="140"/>
      <c r="X12" s="140"/>
      <c r="Y12" s="140"/>
      <c r="Z12" s="140"/>
      <c r="AA12" s="140"/>
      <c r="AB12" s="140"/>
      <c r="AC12" s="140"/>
      <c r="AD12" s="140"/>
      <c r="AE12" s="140"/>
      <c r="AF12" s="140"/>
      <c r="AG12" s="140"/>
      <c r="AH12" s="140"/>
      <c r="AI12" s="140"/>
      <c r="AJ12" s="140"/>
      <c r="AK12" s="140"/>
      <c r="AL12" s="140"/>
      <c r="AM12" s="149"/>
      <c r="AN12" s="140"/>
      <c r="AO12" s="140"/>
      <c r="AY12" s="141"/>
    </row>
    <row r="13" spans="1:51" s="7" customFormat="1" x14ac:dyDescent="0.3">
      <c r="A13" s="343"/>
      <c r="C13" s="37"/>
      <c r="D13" s="37"/>
      <c r="E13" s="30" t="s">
        <v>120</v>
      </c>
      <c r="F13" s="31"/>
      <c r="G13" s="31"/>
      <c r="H13" s="31"/>
      <c r="I13" s="31"/>
      <c r="J13" s="109" t="s">
        <v>49</v>
      </c>
      <c r="K13" s="31"/>
      <c r="L13" s="31"/>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150" t="s">
        <v>122</v>
      </c>
      <c r="AN13" s="14"/>
      <c r="AO13" s="14"/>
      <c r="AY13" s="10"/>
    </row>
    <row r="14" spans="1:51" s="7" customFormat="1" ht="10.5" customHeight="1" x14ac:dyDescent="0.3">
      <c r="A14" s="343"/>
      <c r="C14" s="69" t="s">
        <v>33</v>
      </c>
      <c r="D14" s="35" t="s">
        <v>10</v>
      </c>
      <c r="E14" s="35">
        <f t="shared" ref="E14:G14" si="0">F14-1</f>
        <v>-5</v>
      </c>
      <c r="F14" s="35">
        <f t="shared" si="0"/>
        <v>-4</v>
      </c>
      <c r="G14" s="35">
        <f t="shared" si="0"/>
        <v>-3</v>
      </c>
      <c r="H14" s="35">
        <f>I14-1</f>
        <v>-2</v>
      </c>
      <c r="I14" s="35">
        <f>J14-1</f>
        <v>-1</v>
      </c>
      <c r="J14" s="109">
        <f>'I.2 Base'!D7</f>
        <v>0</v>
      </c>
      <c r="K14" s="35">
        <f>J14+1</f>
        <v>1</v>
      </c>
      <c r="L14" s="35">
        <f t="shared" ref="L14:AM14" si="1">K14+1</f>
        <v>2</v>
      </c>
      <c r="M14" s="35">
        <f t="shared" si="1"/>
        <v>3</v>
      </c>
      <c r="N14" s="35">
        <f t="shared" si="1"/>
        <v>4</v>
      </c>
      <c r="O14" s="35">
        <f t="shared" si="1"/>
        <v>5</v>
      </c>
      <c r="P14" s="35">
        <f t="shared" si="1"/>
        <v>6</v>
      </c>
      <c r="Q14" s="35">
        <f t="shared" si="1"/>
        <v>7</v>
      </c>
      <c r="R14" s="35">
        <f t="shared" si="1"/>
        <v>8</v>
      </c>
      <c r="S14" s="35">
        <f t="shared" si="1"/>
        <v>9</v>
      </c>
      <c r="T14" s="35">
        <f t="shared" si="1"/>
        <v>10</v>
      </c>
      <c r="U14" s="35">
        <f t="shared" si="1"/>
        <v>11</v>
      </c>
      <c r="V14" s="35">
        <f t="shared" si="1"/>
        <v>12</v>
      </c>
      <c r="W14" s="35">
        <f t="shared" si="1"/>
        <v>13</v>
      </c>
      <c r="X14" s="35">
        <f t="shared" si="1"/>
        <v>14</v>
      </c>
      <c r="Y14" s="35">
        <f t="shared" si="1"/>
        <v>15</v>
      </c>
      <c r="Z14" s="35">
        <f t="shared" si="1"/>
        <v>16</v>
      </c>
      <c r="AA14" s="35">
        <f t="shared" si="1"/>
        <v>17</v>
      </c>
      <c r="AB14" s="35">
        <f t="shared" si="1"/>
        <v>18</v>
      </c>
      <c r="AC14" s="35">
        <f t="shared" si="1"/>
        <v>19</v>
      </c>
      <c r="AD14" s="35">
        <f t="shared" si="1"/>
        <v>20</v>
      </c>
      <c r="AE14" s="35">
        <f t="shared" si="1"/>
        <v>21</v>
      </c>
      <c r="AF14" s="35">
        <f t="shared" si="1"/>
        <v>22</v>
      </c>
      <c r="AG14" s="35">
        <f t="shared" si="1"/>
        <v>23</v>
      </c>
      <c r="AH14" s="35">
        <f t="shared" si="1"/>
        <v>24</v>
      </c>
      <c r="AI14" s="35">
        <f t="shared" si="1"/>
        <v>25</v>
      </c>
      <c r="AJ14" s="35">
        <f t="shared" si="1"/>
        <v>26</v>
      </c>
      <c r="AK14" s="35">
        <f t="shared" si="1"/>
        <v>27</v>
      </c>
      <c r="AL14" s="35">
        <f t="shared" si="1"/>
        <v>28</v>
      </c>
      <c r="AM14" s="35">
        <f t="shared" si="1"/>
        <v>29</v>
      </c>
      <c r="AN14" s="14"/>
      <c r="AO14" s="14"/>
      <c r="AY14" s="10"/>
    </row>
    <row r="15" spans="1:51" s="15" customFormat="1" x14ac:dyDescent="0.3">
      <c r="A15" s="343"/>
      <c r="C15" s="260" t="s">
        <v>225</v>
      </c>
      <c r="D15" s="79">
        <f t="shared" ref="D15:D65" si="2">SUM(E15:AM15)</f>
        <v>0</v>
      </c>
      <c r="E15" s="262"/>
      <c r="F15" s="262"/>
      <c r="G15" s="262"/>
      <c r="H15" s="262"/>
      <c r="I15" s="262"/>
      <c r="J15" s="263"/>
      <c r="K15" s="264"/>
      <c r="L15" s="264"/>
      <c r="M15" s="264"/>
      <c r="N15" s="264"/>
      <c r="O15" s="264"/>
      <c r="P15" s="264"/>
      <c r="Q15" s="264"/>
      <c r="R15" s="264"/>
      <c r="S15" s="264"/>
      <c r="T15" s="264"/>
      <c r="U15" s="264"/>
      <c r="V15" s="264"/>
      <c r="W15" s="264"/>
      <c r="X15" s="264"/>
      <c r="Y15" s="264"/>
      <c r="Z15" s="264"/>
      <c r="AA15" s="264"/>
      <c r="AB15" s="264"/>
      <c r="AC15" s="264"/>
      <c r="AD15" s="264"/>
      <c r="AE15" s="264"/>
      <c r="AF15" s="264"/>
      <c r="AG15" s="264"/>
      <c r="AH15" s="264"/>
      <c r="AI15" s="264"/>
      <c r="AJ15" s="264"/>
      <c r="AK15" s="264"/>
      <c r="AL15" s="264"/>
      <c r="AM15" s="264"/>
      <c r="AN15" s="14"/>
      <c r="AO15" s="14"/>
      <c r="AY15" s="16"/>
    </row>
    <row r="16" spans="1:51" s="15" customFormat="1" x14ac:dyDescent="0.3">
      <c r="A16" s="343"/>
      <c r="C16" s="260"/>
      <c r="D16" s="79">
        <f t="shared" si="2"/>
        <v>0</v>
      </c>
      <c r="E16" s="262"/>
      <c r="F16" s="262"/>
      <c r="G16" s="262"/>
      <c r="H16" s="262"/>
      <c r="I16" s="262"/>
      <c r="J16" s="263"/>
      <c r="K16" s="264"/>
      <c r="L16" s="264"/>
      <c r="M16" s="264"/>
      <c r="N16" s="264"/>
      <c r="O16" s="264"/>
      <c r="P16" s="264"/>
      <c r="Q16" s="264"/>
      <c r="R16" s="264"/>
      <c r="S16" s="264"/>
      <c r="T16" s="264"/>
      <c r="U16" s="264"/>
      <c r="V16" s="264"/>
      <c r="W16" s="264"/>
      <c r="X16" s="264"/>
      <c r="Y16" s="264"/>
      <c r="Z16" s="264"/>
      <c r="AA16" s="264"/>
      <c r="AB16" s="264"/>
      <c r="AC16" s="264"/>
      <c r="AD16" s="264"/>
      <c r="AE16" s="264"/>
      <c r="AF16" s="264"/>
      <c r="AG16" s="264"/>
      <c r="AH16" s="264"/>
      <c r="AI16" s="264"/>
      <c r="AJ16" s="264"/>
      <c r="AK16" s="264"/>
      <c r="AL16" s="264"/>
      <c r="AM16" s="264"/>
      <c r="AN16" s="14"/>
      <c r="AO16" s="14"/>
      <c r="AY16" s="16"/>
    </row>
    <row r="17" spans="1:51" s="15" customFormat="1" x14ac:dyDescent="0.3">
      <c r="A17" s="343"/>
      <c r="C17" s="260"/>
      <c r="D17" s="79">
        <f t="shared" si="2"/>
        <v>0</v>
      </c>
      <c r="E17" s="262"/>
      <c r="F17" s="262"/>
      <c r="G17" s="262"/>
      <c r="H17" s="262"/>
      <c r="I17" s="262"/>
      <c r="J17" s="263"/>
      <c r="K17" s="264"/>
      <c r="L17" s="264"/>
      <c r="M17" s="264"/>
      <c r="N17" s="264"/>
      <c r="O17" s="264"/>
      <c r="P17" s="264"/>
      <c r="Q17" s="264"/>
      <c r="R17" s="264"/>
      <c r="S17" s="264"/>
      <c r="T17" s="264"/>
      <c r="U17" s="264"/>
      <c r="V17" s="264"/>
      <c r="W17" s="264"/>
      <c r="X17" s="264"/>
      <c r="Y17" s="264"/>
      <c r="Z17" s="264"/>
      <c r="AA17" s="264"/>
      <c r="AB17" s="264"/>
      <c r="AC17" s="264"/>
      <c r="AD17" s="264"/>
      <c r="AE17" s="264"/>
      <c r="AF17" s="264"/>
      <c r="AG17" s="264"/>
      <c r="AH17" s="264"/>
      <c r="AI17" s="264"/>
      <c r="AJ17" s="264"/>
      <c r="AK17" s="264"/>
      <c r="AL17" s="264"/>
      <c r="AM17" s="264"/>
      <c r="AN17" s="14"/>
      <c r="AO17" s="14"/>
      <c r="AY17" s="16"/>
    </row>
    <row r="18" spans="1:51" s="15" customFormat="1" x14ac:dyDescent="0.3">
      <c r="A18" s="343"/>
      <c r="C18" s="260"/>
      <c r="D18" s="79">
        <f t="shared" si="2"/>
        <v>0</v>
      </c>
      <c r="E18" s="262"/>
      <c r="F18" s="262"/>
      <c r="G18" s="262"/>
      <c r="H18" s="262"/>
      <c r="I18" s="262"/>
      <c r="J18" s="263"/>
      <c r="K18" s="264"/>
      <c r="L18" s="264"/>
      <c r="M18" s="264"/>
      <c r="N18" s="264"/>
      <c r="O18" s="264"/>
      <c r="P18" s="264"/>
      <c r="Q18" s="264"/>
      <c r="R18" s="264"/>
      <c r="S18" s="264"/>
      <c r="T18" s="264"/>
      <c r="U18" s="264"/>
      <c r="V18" s="264"/>
      <c r="W18" s="264"/>
      <c r="X18" s="264"/>
      <c r="Y18" s="264"/>
      <c r="Z18" s="264"/>
      <c r="AA18" s="264"/>
      <c r="AB18" s="264"/>
      <c r="AC18" s="264"/>
      <c r="AD18" s="264"/>
      <c r="AE18" s="264"/>
      <c r="AF18" s="264"/>
      <c r="AG18" s="264"/>
      <c r="AH18" s="264"/>
      <c r="AI18" s="264"/>
      <c r="AJ18" s="264"/>
      <c r="AK18" s="264"/>
      <c r="AL18" s="264"/>
      <c r="AM18" s="264"/>
      <c r="AN18" s="14"/>
      <c r="AO18" s="14"/>
      <c r="AY18" s="16"/>
    </row>
    <row r="19" spans="1:51" s="15" customFormat="1" x14ac:dyDescent="0.3">
      <c r="A19" s="343"/>
      <c r="C19" s="260"/>
      <c r="D19" s="79">
        <f t="shared" si="2"/>
        <v>0</v>
      </c>
      <c r="E19" s="262"/>
      <c r="F19" s="262"/>
      <c r="G19" s="262"/>
      <c r="H19" s="262"/>
      <c r="I19" s="262"/>
      <c r="J19" s="263"/>
      <c r="K19" s="264"/>
      <c r="L19" s="264"/>
      <c r="M19" s="264"/>
      <c r="N19" s="264"/>
      <c r="O19" s="264"/>
      <c r="P19" s="264"/>
      <c r="Q19" s="264"/>
      <c r="R19" s="264"/>
      <c r="S19" s="264"/>
      <c r="T19" s="264"/>
      <c r="U19" s="264"/>
      <c r="V19" s="264"/>
      <c r="W19" s="264"/>
      <c r="X19" s="264"/>
      <c r="Y19" s="264"/>
      <c r="Z19" s="264"/>
      <c r="AA19" s="264"/>
      <c r="AB19" s="264"/>
      <c r="AC19" s="264"/>
      <c r="AD19" s="264"/>
      <c r="AE19" s="264"/>
      <c r="AF19" s="264"/>
      <c r="AG19" s="264"/>
      <c r="AH19" s="264"/>
      <c r="AI19" s="264"/>
      <c r="AJ19" s="264"/>
      <c r="AK19" s="264"/>
      <c r="AL19" s="264"/>
      <c r="AM19" s="264"/>
      <c r="AN19" s="14"/>
      <c r="AO19" s="14"/>
      <c r="AY19" s="16"/>
    </row>
    <row r="20" spans="1:51" s="15" customFormat="1" x14ac:dyDescent="0.3">
      <c r="A20" s="343"/>
      <c r="C20" s="260"/>
      <c r="D20" s="79">
        <f t="shared" si="2"/>
        <v>0</v>
      </c>
      <c r="E20" s="262"/>
      <c r="F20" s="262"/>
      <c r="G20" s="262"/>
      <c r="H20" s="262"/>
      <c r="I20" s="262"/>
      <c r="J20" s="263"/>
      <c r="K20" s="264"/>
      <c r="L20" s="264"/>
      <c r="M20" s="264"/>
      <c r="N20" s="264"/>
      <c r="O20" s="264"/>
      <c r="P20" s="264"/>
      <c r="Q20" s="264"/>
      <c r="R20" s="264"/>
      <c r="S20" s="264"/>
      <c r="T20" s="264"/>
      <c r="U20" s="264"/>
      <c r="V20" s="264"/>
      <c r="W20" s="264"/>
      <c r="X20" s="264"/>
      <c r="Y20" s="264"/>
      <c r="Z20" s="264"/>
      <c r="AA20" s="264"/>
      <c r="AB20" s="264"/>
      <c r="AC20" s="264"/>
      <c r="AD20" s="264"/>
      <c r="AE20" s="264"/>
      <c r="AF20" s="264"/>
      <c r="AG20" s="264"/>
      <c r="AH20" s="264"/>
      <c r="AI20" s="264"/>
      <c r="AJ20" s="264"/>
      <c r="AK20" s="264"/>
      <c r="AL20" s="264"/>
      <c r="AM20" s="264"/>
      <c r="AN20" s="14"/>
      <c r="AO20" s="14"/>
      <c r="AY20" s="16"/>
    </row>
    <row r="21" spans="1:51" s="15" customFormat="1" x14ac:dyDescent="0.3">
      <c r="A21" s="343"/>
      <c r="C21" s="260"/>
      <c r="D21" s="79">
        <f t="shared" si="2"/>
        <v>0</v>
      </c>
      <c r="E21" s="262"/>
      <c r="F21" s="262"/>
      <c r="G21" s="262"/>
      <c r="H21" s="262"/>
      <c r="I21" s="262"/>
      <c r="J21" s="263"/>
      <c r="K21" s="264"/>
      <c r="L21" s="264"/>
      <c r="M21" s="264"/>
      <c r="N21" s="264"/>
      <c r="O21" s="264"/>
      <c r="P21" s="264"/>
      <c r="Q21" s="264"/>
      <c r="R21" s="264"/>
      <c r="S21" s="264"/>
      <c r="T21" s="264"/>
      <c r="U21" s="264"/>
      <c r="V21" s="264"/>
      <c r="W21" s="264"/>
      <c r="X21" s="264"/>
      <c r="Y21" s="264"/>
      <c r="Z21" s="264"/>
      <c r="AA21" s="264"/>
      <c r="AB21" s="264"/>
      <c r="AC21" s="264"/>
      <c r="AD21" s="264"/>
      <c r="AE21" s="264"/>
      <c r="AF21" s="264"/>
      <c r="AG21" s="264"/>
      <c r="AH21" s="264"/>
      <c r="AI21" s="264"/>
      <c r="AJ21" s="264"/>
      <c r="AK21" s="264"/>
      <c r="AL21" s="264"/>
      <c r="AM21" s="264"/>
      <c r="AN21" s="14"/>
      <c r="AO21" s="14"/>
      <c r="AY21" s="16"/>
    </row>
    <row r="22" spans="1:51" s="15" customFormat="1" x14ac:dyDescent="0.3">
      <c r="A22" s="343"/>
      <c r="C22" s="260"/>
      <c r="D22" s="79">
        <f t="shared" si="2"/>
        <v>0</v>
      </c>
      <c r="E22" s="262"/>
      <c r="F22" s="262"/>
      <c r="G22" s="262"/>
      <c r="H22" s="262"/>
      <c r="I22" s="262"/>
      <c r="J22" s="263"/>
      <c r="K22" s="264"/>
      <c r="L22" s="264"/>
      <c r="M22" s="264"/>
      <c r="N22" s="264"/>
      <c r="O22" s="264"/>
      <c r="P22" s="264"/>
      <c r="Q22" s="264"/>
      <c r="R22" s="264"/>
      <c r="S22" s="264"/>
      <c r="T22" s="264"/>
      <c r="U22" s="264"/>
      <c r="V22" s="264"/>
      <c r="W22" s="264"/>
      <c r="X22" s="264"/>
      <c r="Y22" s="264"/>
      <c r="Z22" s="264"/>
      <c r="AA22" s="264"/>
      <c r="AB22" s="264"/>
      <c r="AC22" s="264"/>
      <c r="AD22" s="264"/>
      <c r="AE22" s="264"/>
      <c r="AF22" s="264"/>
      <c r="AG22" s="264"/>
      <c r="AH22" s="264"/>
      <c r="AI22" s="264"/>
      <c r="AJ22" s="264"/>
      <c r="AK22" s="264"/>
      <c r="AL22" s="264"/>
      <c r="AM22" s="264"/>
      <c r="AN22" s="14"/>
      <c r="AO22" s="14"/>
      <c r="AY22" s="16"/>
    </row>
    <row r="23" spans="1:51" s="15" customFormat="1" x14ac:dyDescent="0.3">
      <c r="A23" s="343"/>
      <c r="C23" s="260"/>
      <c r="D23" s="79">
        <f t="shared" si="2"/>
        <v>0</v>
      </c>
      <c r="E23" s="262"/>
      <c r="F23" s="262"/>
      <c r="G23" s="262"/>
      <c r="H23" s="262"/>
      <c r="I23" s="262"/>
      <c r="J23" s="263"/>
      <c r="K23" s="264"/>
      <c r="L23" s="264"/>
      <c r="M23" s="264"/>
      <c r="N23" s="264"/>
      <c r="O23" s="264"/>
      <c r="P23" s="264"/>
      <c r="Q23" s="264"/>
      <c r="R23" s="264"/>
      <c r="S23" s="264"/>
      <c r="T23" s="264"/>
      <c r="U23" s="264"/>
      <c r="V23" s="264"/>
      <c r="W23" s="264"/>
      <c r="X23" s="264"/>
      <c r="Y23" s="264"/>
      <c r="Z23" s="264"/>
      <c r="AA23" s="264"/>
      <c r="AB23" s="264"/>
      <c r="AC23" s="264"/>
      <c r="AD23" s="264"/>
      <c r="AE23" s="264"/>
      <c r="AF23" s="264"/>
      <c r="AG23" s="264"/>
      <c r="AH23" s="264"/>
      <c r="AI23" s="264"/>
      <c r="AJ23" s="264"/>
      <c r="AK23" s="264"/>
      <c r="AL23" s="264"/>
      <c r="AM23" s="264"/>
      <c r="AN23" s="14"/>
      <c r="AO23" s="14"/>
      <c r="AY23" s="16"/>
    </row>
    <row r="24" spans="1:51" s="15" customFormat="1" x14ac:dyDescent="0.3">
      <c r="A24" s="343"/>
      <c r="C24" s="261"/>
      <c r="D24" s="79">
        <f t="shared" si="2"/>
        <v>0</v>
      </c>
      <c r="E24" s="262"/>
      <c r="F24" s="262"/>
      <c r="G24" s="262"/>
      <c r="H24" s="262"/>
      <c r="I24" s="262"/>
      <c r="J24" s="263"/>
      <c r="K24" s="264"/>
      <c r="L24" s="264"/>
      <c r="M24" s="264"/>
      <c r="N24" s="264"/>
      <c r="O24" s="264"/>
      <c r="P24" s="264"/>
      <c r="Q24" s="264"/>
      <c r="R24" s="264"/>
      <c r="S24" s="264"/>
      <c r="T24" s="264"/>
      <c r="U24" s="264"/>
      <c r="V24" s="264"/>
      <c r="W24" s="264"/>
      <c r="X24" s="264"/>
      <c r="Y24" s="264"/>
      <c r="Z24" s="264"/>
      <c r="AA24" s="264"/>
      <c r="AB24" s="264"/>
      <c r="AC24" s="264"/>
      <c r="AD24" s="264"/>
      <c r="AE24" s="264"/>
      <c r="AF24" s="264"/>
      <c r="AG24" s="264"/>
      <c r="AH24" s="264"/>
      <c r="AI24" s="264"/>
      <c r="AJ24" s="264"/>
      <c r="AK24" s="264"/>
      <c r="AL24" s="264"/>
      <c r="AM24" s="264"/>
      <c r="AN24" s="14"/>
      <c r="AO24" s="14"/>
      <c r="AY24" s="16"/>
    </row>
    <row r="25" spans="1:51" s="15" customFormat="1" ht="10.5" customHeight="1" outlineLevel="1" x14ac:dyDescent="0.3">
      <c r="A25" s="343"/>
      <c r="C25" s="260"/>
      <c r="D25" s="79">
        <f t="shared" si="2"/>
        <v>0</v>
      </c>
      <c r="E25" s="262"/>
      <c r="F25" s="262"/>
      <c r="G25" s="262"/>
      <c r="H25" s="262"/>
      <c r="I25" s="262"/>
      <c r="J25" s="263"/>
      <c r="K25" s="264"/>
      <c r="L25" s="264"/>
      <c r="M25" s="264"/>
      <c r="N25" s="264"/>
      <c r="O25" s="264"/>
      <c r="P25" s="264"/>
      <c r="Q25" s="264"/>
      <c r="R25" s="264"/>
      <c r="S25" s="264"/>
      <c r="T25" s="264"/>
      <c r="U25" s="264"/>
      <c r="V25" s="264"/>
      <c r="W25" s="264"/>
      <c r="X25" s="264"/>
      <c r="Y25" s="264"/>
      <c r="Z25" s="264"/>
      <c r="AA25" s="264"/>
      <c r="AB25" s="264"/>
      <c r="AC25" s="264"/>
      <c r="AD25" s="264"/>
      <c r="AE25" s="264"/>
      <c r="AF25" s="264"/>
      <c r="AG25" s="264"/>
      <c r="AH25" s="264"/>
      <c r="AI25" s="264"/>
      <c r="AJ25" s="264"/>
      <c r="AK25" s="264"/>
      <c r="AL25" s="264"/>
      <c r="AM25" s="264"/>
      <c r="AN25" s="14"/>
      <c r="AO25" s="14"/>
      <c r="AY25" s="16"/>
    </row>
    <row r="26" spans="1:51" s="15" customFormat="1" ht="10.5" customHeight="1" outlineLevel="1" x14ac:dyDescent="0.3">
      <c r="A26" s="343"/>
      <c r="C26" s="260"/>
      <c r="D26" s="79">
        <f t="shared" si="2"/>
        <v>0</v>
      </c>
      <c r="E26" s="262"/>
      <c r="F26" s="262"/>
      <c r="G26" s="262"/>
      <c r="H26" s="262"/>
      <c r="I26" s="262"/>
      <c r="J26" s="263"/>
      <c r="K26" s="264"/>
      <c r="L26" s="264"/>
      <c r="M26" s="264"/>
      <c r="N26" s="264"/>
      <c r="O26" s="264"/>
      <c r="P26" s="264"/>
      <c r="Q26" s="264"/>
      <c r="R26" s="264"/>
      <c r="S26" s="264"/>
      <c r="T26" s="264"/>
      <c r="U26" s="264"/>
      <c r="V26" s="264"/>
      <c r="W26" s="264"/>
      <c r="X26" s="264"/>
      <c r="Y26" s="264"/>
      <c r="Z26" s="264"/>
      <c r="AA26" s="264"/>
      <c r="AB26" s="264"/>
      <c r="AC26" s="264"/>
      <c r="AD26" s="264"/>
      <c r="AE26" s="264"/>
      <c r="AF26" s="264"/>
      <c r="AG26" s="264"/>
      <c r="AH26" s="264"/>
      <c r="AI26" s="264"/>
      <c r="AJ26" s="264"/>
      <c r="AK26" s="264"/>
      <c r="AL26" s="264"/>
      <c r="AM26" s="264"/>
      <c r="AN26" s="14"/>
      <c r="AO26" s="14"/>
      <c r="AY26" s="16"/>
    </row>
    <row r="27" spans="1:51" s="15" customFormat="1" ht="10.5" customHeight="1" outlineLevel="1" x14ac:dyDescent="0.3">
      <c r="A27" s="343"/>
      <c r="C27" s="260"/>
      <c r="D27" s="79">
        <f t="shared" si="2"/>
        <v>0</v>
      </c>
      <c r="E27" s="262"/>
      <c r="F27" s="262"/>
      <c r="G27" s="262"/>
      <c r="H27" s="262"/>
      <c r="I27" s="262"/>
      <c r="J27" s="263"/>
      <c r="K27" s="264"/>
      <c r="L27" s="264"/>
      <c r="M27" s="264"/>
      <c r="N27" s="264"/>
      <c r="O27" s="264"/>
      <c r="P27" s="264"/>
      <c r="Q27" s="264"/>
      <c r="R27" s="264"/>
      <c r="S27" s="264"/>
      <c r="T27" s="264"/>
      <c r="U27" s="264"/>
      <c r="V27" s="264"/>
      <c r="W27" s="264"/>
      <c r="X27" s="264"/>
      <c r="Y27" s="264"/>
      <c r="Z27" s="264"/>
      <c r="AA27" s="264"/>
      <c r="AB27" s="264"/>
      <c r="AC27" s="264"/>
      <c r="AD27" s="264"/>
      <c r="AE27" s="264"/>
      <c r="AF27" s="264"/>
      <c r="AG27" s="264"/>
      <c r="AH27" s="264"/>
      <c r="AI27" s="264"/>
      <c r="AJ27" s="264"/>
      <c r="AK27" s="264"/>
      <c r="AL27" s="264"/>
      <c r="AM27" s="264"/>
      <c r="AN27" s="14"/>
      <c r="AO27" s="14"/>
      <c r="AY27" s="16"/>
    </row>
    <row r="28" spans="1:51" s="15" customFormat="1" ht="10.5" customHeight="1" outlineLevel="1" x14ac:dyDescent="0.3">
      <c r="A28" s="343"/>
      <c r="C28" s="260"/>
      <c r="D28" s="79">
        <f t="shared" si="2"/>
        <v>0</v>
      </c>
      <c r="E28" s="262"/>
      <c r="F28" s="262"/>
      <c r="G28" s="262"/>
      <c r="H28" s="262"/>
      <c r="I28" s="262"/>
      <c r="J28" s="263"/>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14"/>
      <c r="AO28" s="14"/>
      <c r="AY28" s="16"/>
    </row>
    <row r="29" spans="1:51" s="15" customFormat="1" ht="10.5" customHeight="1" outlineLevel="1" x14ac:dyDescent="0.3">
      <c r="A29" s="343"/>
      <c r="C29" s="260"/>
      <c r="D29" s="79">
        <f t="shared" si="2"/>
        <v>0</v>
      </c>
      <c r="E29" s="262"/>
      <c r="F29" s="262"/>
      <c r="G29" s="262"/>
      <c r="H29" s="262"/>
      <c r="I29" s="262"/>
      <c r="J29" s="263"/>
      <c r="K29" s="264"/>
      <c r="L29" s="264"/>
      <c r="M29" s="264"/>
      <c r="N29" s="264"/>
      <c r="O29" s="264"/>
      <c r="P29" s="264"/>
      <c r="Q29" s="264"/>
      <c r="R29" s="264"/>
      <c r="S29" s="264"/>
      <c r="T29" s="264"/>
      <c r="U29" s="264"/>
      <c r="V29" s="264"/>
      <c r="W29" s="264"/>
      <c r="X29" s="264"/>
      <c r="Y29" s="264"/>
      <c r="Z29" s="264"/>
      <c r="AA29" s="264"/>
      <c r="AB29" s="264"/>
      <c r="AC29" s="264"/>
      <c r="AD29" s="264"/>
      <c r="AE29" s="264"/>
      <c r="AF29" s="264"/>
      <c r="AG29" s="264"/>
      <c r="AH29" s="264"/>
      <c r="AI29" s="264"/>
      <c r="AJ29" s="264"/>
      <c r="AK29" s="264"/>
      <c r="AL29" s="264"/>
      <c r="AM29" s="264"/>
      <c r="AN29" s="14"/>
      <c r="AO29" s="14"/>
      <c r="AY29" s="16"/>
    </row>
    <row r="30" spans="1:51" s="15" customFormat="1" ht="10.5" customHeight="1" outlineLevel="1" x14ac:dyDescent="0.3">
      <c r="A30" s="343"/>
      <c r="C30" s="260"/>
      <c r="D30" s="79">
        <f t="shared" si="2"/>
        <v>0</v>
      </c>
      <c r="E30" s="262"/>
      <c r="F30" s="262"/>
      <c r="G30" s="262"/>
      <c r="H30" s="262"/>
      <c r="I30" s="262"/>
      <c r="J30" s="263"/>
      <c r="K30" s="264"/>
      <c r="L30" s="264"/>
      <c r="M30" s="264"/>
      <c r="N30" s="264"/>
      <c r="O30" s="264"/>
      <c r="P30" s="264"/>
      <c r="Q30" s="264"/>
      <c r="R30" s="264"/>
      <c r="S30" s="264"/>
      <c r="T30" s="264"/>
      <c r="U30" s="264"/>
      <c r="V30" s="264"/>
      <c r="W30" s="264"/>
      <c r="X30" s="264"/>
      <c r="Y30" s="264"/>
      <c r="Z30" s="264"/>
      <c r="AA30" s="264"/>
      <c r="AB30" s="264"/>
      <c r="AC30" s="264"/>
      <c r="AD30" s="264"/>
      <c r="AE30" s="264"/>
      <c r="AF30" s="264"/>
      <c r="AG30" s="264"/>
      <c r="AH30" s="264"/>
      <c r="AI30" s="264"/>
      <c r="AJ30" s="264"/>
      <c r="AK30" s="264"/>
      <c r="AL30" s="264"/>
      <c r="AM30" s="264"/>
      <c r="AN30" s="14"/>
      <c r="AO30" s="14"/>
      <c r="AY30" s="16"/>
    </row>
    <row r="31" spans="1:51" s="15" customFormat="1" ht="10.5" customHeight="1" outlineLevel="1" x14ac:dyDescent="0.3">
      <c r="A31" s="343"/>
      <c r="C31" s="260"/>
      <c r="D31" s="79">
        <f t="shared" si="2"/>
        <v>0</v>
      </c>
      <c r="E31" s="262"/>
      <c r="F31" s="262"/>
      <c r="G31" s="262"/>
      <c r="H31" s="262"/>
      <c r="I31" s="262"/>
      <c r="J31" s="263"/>
      <c r="K31" s="264"/>
      <c r="L31" s="264"/>
      <c r="M31" s="264"/>
      <c r="N31" s="264"/>
      <c r="O31" s="264"/>
      <c r="P31" s="264"/>
      <c r="Q31" s="264"/>
      <c r="R31" s="264"/>
      <c r="S31" s="264"/>
      <c r="T31" s="264"/>
      <c r="U31" s="264"/>
      <c r="V31" s="264"/>
      <c r="W31" s="264"/>
      <c r="X31" s="264"/>
      <c r="Y31" s="264"/>
      <c r="Z31" s="264"/>
      <c r="AA31" s="264"/>
      <c r="AB31" s="264"/>
      <c r="AC31" s="264"/>
      <c r="AD31" s="264"/>
      <c r="AE31" s="264"/>
      <c r="AF31" s="264"/>
      <c r="AG31" s="264"/>
      <c r="AH31" s="264"/>
      <c r="AI31" s="264"/>
      <c r="AJ31" s="264"/>
      <c r="AK31" s="264"/>
      <c r="AL31" s="264"/>
      <c r="AM31" s="264"/>
      <c r="AN31" s="14"/>
      <c r="AO31" s="14"/>
      <c r="AY31" s="16"/>
    </row>
    <row r="32" spans="1:51" s="15" customFormat="1" ht="10.5" customHeight="1" outlineLevel="1" x14ac:dyDescent="0.3">
      <c r="A32" s="343"/>
      <c r="C32" s="260"/>
      <c r="D32" s="79">
        <f t="shared" si="2"/>
        <v>0</v>
      </c>
      <c r="E32" s="262"/>
      <c r="F32" s="262"/>
      <c r="G32" s="262"/>
      <c r="H32" s="262"/>
      <c r="I32" s="262"/>
      <c r="J32" s="263"/>
      <c r="K32" s="264"/>
      <c r="L32" s="264"/>
      <c r="M32" s="264"/>
      <c r="N32" s="264"/>
      <c r="O32" s="264"/>
      <c r="P32" s="264"/>
      <c r="Q32" s="264"/>
      <c r="R32" s="264"/>
      <c r="S32" s="264"/>
      <c r="T32" s="264"/>
      <c r="U32" s="264"/>
      <c r="V32" s="264"/>
      <c r="W32" s="264"/>
      <c r="X32" s="264"/>
      <c r="Y32" s="264"/>
      <c r="Z32" s="264"/>
      <c r="AA32" s="264"/>
      <c r="AB32" s="264"/>
      <c r="AC32" s="264"/>
      <c r="AD32" s="264"/>
      <c r="AE32" s="264"/>
      <c r="AF32" s="264"/>
      <c r="AG32" s="264"/>
      <c r="AH32" s="264"/>
      <c r="AI32" s="264"/>
      <c r="AJ32" s="264"/>
      <c r="AK32" s="264"/>
      <c r="AL32" s="264"/>
      <c r="AM32" s="264"/>
      <c r="AN32" s="14"/>
      <c r="AO32" s="14"/>
      <c r="AY32" s="16"/>
    </row>
    <row r="33" spans="1:51" s="15" customFormat="1" ht="10.5" customHeight="1" outlineLevel="1" x14ac:dyDescent="0.3">
      <c r="A33" s="343"/>
      <c r="C33" s="260"/>
      <c r="D33" s="79">
        <f t="shared" si="2"/>
        <v>0</v>
      </c>
      <c r="E33" s="262"/>
      <c r="F33" s="262"/>
      <c r="G33" s="262"/>
      <c r="H33" s="262"/>
      <c r="I33" s="262"/>
      <c r="J33" s="263"/>
      <c r="K33" s="264"/>
      <c r="L33" s="264"/>
      <c r="M33" s="264"/>
      <c r="N33" s="264"/>
      <c r="O33" s="264"/>
      <c r="P33" s="264"/>
      <c r="Q33" s="264"/>
      <c r="R33" s="264"/>
      <c r="S33" s="264"/>
      <c r="T33" s="264"/>
      <c r="U33" s="264"/>
      <c r="V33" s="264"/>
      <c r="W33" s="264"/>
      <c r="X33" s="264"/>
      <c r="Y33" s="264"/>
      <c r="Z33" s="264"/>
      <c r="AA33" s="264"/>
      <c r="AB33" s="264"/>
      <c r="AC33" s="264"/>
      <c r="AD33" s="264"/>
      <c r="AE33" s="264"/>
      <c r="AF33" s="264"/>
      <c r="AG33" s="264"/>
      <c r="AH33" s="264"/>
      <c r="AI33" s="264"/>
      <c r="AJ33" s="264"/>
      <c r="AK33" s="264"/>
      <c r="AL33" s="264"/>
      <c r="AM33" s="264"/>
      <c r="AN33" s="14"/>
      <c r="AO33" s="14"/>
      <c r="AY33" s="16"/>
    </row>
    <row r="34" spans="1:51" s="15" customFormat="1" ht="10.5" customHeight="1" outlineLevel="1" x14ac:dyDescent="0.3">
      <c r="A34" s="343"/>
      <c r="C34" s="260"/>
      <c r="D34" s="79">
        <f t="shared" si="2"/>
        <v>0</v>
      </c>
      <c r="E34" s="262"/>
      <c r="F34" s="262"/>
      <c r="G34" s="262"/>
      <c r="H34" s="262"/>
      <c r="I34" s="262"/>
      <c r="J34" s="263"/>
      <c r="K34" s="264"/>
      <c r="L34" s="264"/>
      <c r="M34" s="264"/>
      <c r="N34" s="264"/>
      <c r="O34" s="264"/>
      <c r="P34" s="264"/>
      <c r="Q34" s="264"/>
      <c r="R34" s="264"/>
      <c r="S34" s="264"/>
      <c r="T34" s="264"/>
      <c r="U34" s="264"/>
      <c r="V34" s="264"/>
      <c r="W34" s="264"/>
      <c r="X34" s="264"/>
      <c r="Y34" s="264"/>
      <c r="Z34" s="264"/>
      <c r="AA34" s="264"/>
      <c r="AB34" s="264"/>
      <c r="AC34" s="264"/>
      <c r="AD34" s="264"/>
      <c r="AE34" s="264"/>
      <c r="AF34" s="264"/>
      <c r="AG34" s="264"/>
      <c r="AH34" s="264"/>
      <c r="AI34" s="264"/>
      <c r="AJ34" s="264"/>
      <c r="AK34" s="264"/>
      <c r="AL34" s="264"/>
      <c r="AM34" s="264"/>
      <c r="AN34" s="14"/>
      <c r="AO34" s="14"/>
      <c r="AY34" s="16"/>
    </row>
    <row r="35" spans="1:51" s="15" customFormat="1" ht="10.5" customHeight="1" outlineLevel="1" x14ac:dyDescent="0.3">
      <c r="A35" s="343"/>
      <c r="C35" s="260"/>
      <c r="D35" s="79">
        <f t="shared" si="2"/>
        <v>0</v>
      </c>
      <c r="E35" s="262"/>
      <c r="F35" s="262"/>
      <c r="G35" s="262"/>
      <c r="H35" s="262"/>
      <c r="I35" s="262"/>
      <c r="J35" s="263"/>
      <c r="K35" s="264"/>
      <c r="L35" s="264"/>
      <c r="M35" s="264"/>
      <c r="N35" s="264"/>
      <c r="O35" s="264"/>
      <c r="P35" s="264"/>
      <c r="Q35" s="264"/>
      <c r="R35" s="264"/>
      <c r="S35" s="264"/>
      <c r="T35" s="264"/>
      <c r="U35" s="264"/>
      <c r="V35" s="264"/>
      <c r="W35" s="264"/>
      <c r="X35" s="264"/>
      <c r="Y35" s="264"/>
      <c r="Z35" s="264"/>
      <c r="AA35" s="264"/>
      <c r="AB35" s="264"/>
      <c r="AC35" s="264"/>
      <c r="AD35" s="264"/>
      <c r="AE35" s="264"/>
      <c r="AF35" s="264"/>
      <c r="AG35" s="264"/>
      <c r="AH35" s="264"/>
      <c r="AI35" s="264"/>
      <c r="AJ35" s="264"/>
      <c r="AK35" s="264"/>
      <c r="AL35" s="264"/>
      <c r="AM35" s="264"/>
      <c r="AN35" s="14"/>
      <c r="AO35" s="14"/>
      <c r="AY35" s="16"/>
    </row>
    <row r="36" spans="1:51" s="15" customFormat="1" ht="10.5" customHeight="1" outlineLevel="1" x14ac:dyDescent="0.3">
      <c r="A36" s="343"/>
      <c r="C36" s="260"/>
      <c r="D36" s="79">
        <f t="shared" si="2"/>
        <v>0</v>
      </c>
      <c r="E36" s="262"/>
      <c r="F36" s="262"/>
      <c r="G36" s="262"/>
      <c r="H36" s="262"/>
      <c r="I36" s="262"/>
      <c r="J36" s="263"/>
      <c r="K36" s="264"/>
      <c r="L36" s="264"/>
      <c r="M36" s="264"/>
      <c r="N36" s="264"/>
      <c r="O36" s="264"/>
      <c r="P36" s="264"/>
      <c r="Q36" s="264"/>
      <c r="R36" s="264"/>
      <c r="S36" s="264"/>
      <c r="T36" s="264"/>
      <c r="U36" s="264"/>
      <c r="V36" s="264"/>
      <c r="W36" s="264"/>
      <c r="X36" s="264"/>
      <c r="Y36" s="264"/>
      <c r="Z36" s="264"/>
      <c r="AA36" s="264"/>
      <c r="AB36" s="264"/>
      <c r="AC36" s="264"/>
      <c r="AD36" s="264"/>
      <c r="AE36" s="264"/>
      <c r="AF36" s="264"/>
      <c r="AG36" s="264"/>
      <c r="AH36" s="264"/>
      <c r="AI36" s="264"/>
      <c r="AJ36" s="264"/>
      <c r="AK36" s="264"/>
      <c r="AL36" s="264"/>
      <c r="AM36" s="264"/>
      <c r="AN36" s="14"/>
      <c r="AO36" s="14"/>
      <c r="AY36" s="16"/>
    </row>
    <row r="37" spans="1:51" s="15" customFormat="1" ht="10.5" customHeight="1" outlineLevel="1" x14ac:dyDescent="0.3">
      <c r="A37" s="343"/>
      <c r="C37" s="260"/>
      <c r="D37" s="79">
        <f t="shared" si="2"/>
        <v>0</v>
      </c>
      <c r="E37" s="262"/>
      <c r="F37" s="262"/>
      <c r="G37" s="262"/>
      <c r="H37" s="262"/>
      <c r="I37" s="262"/>
      <c r="J37" s="263"/>
      <c r="K37" s="264"/>
      <c r="L37" s="264"/>
      <c r="M37" s="264"/>
      <c r="N37" s="264"/>
      <c r="O37" s="264"/>
      <c r="P37" s="264"/>
      <c r="Q37" s="264"/>
      <c r="R37" s="264"/>
      <c r="S37" s="264"/>
      <c r="T37" s="264"/>
      <c r="U37" s="264"/>
      <c r="V37" s="264"/>
      <c r="W37" s="264"/>
      <c r="X37" s="264"/>
      <c r="Y37" s="264"/>
      <c r="Z37" s="264"/>
      <c r="AA37" s="264"/>
      <c r="AB37" s="264"/>
      <c r="AC37" s="264"/>
      <c r="AD37" s="264"/>
      <c r="AE37" s="264"/>
      <c r="AF37" s="264"/>
      <c r="AG37" s="264"/>
      <c r="AH37" s="264"/>
      <c r="AI37" s="264"/>
      <c r="AJ37" s="264"/>
      <c r="AK37" s="264"/>
      <c r="AL37" s="264"/>
      <c r="AM37" s="264"/>
      <c r="AN37" s="14"/>
      <c r="AO37" s="14"/>
      <c r="AY37" s="16"/>
    </row>
    <row r="38" spans="1:51" s="15" customFormat="1" ht="10.5" customHeight="1" outlineLevel="1" x14ac:dyDescent="0.3">
      <c r="A38" s="343"/>
      <c r="C38" s="260"/>
      <c r="D38" s="79">
        <f t="shared" si="2"/>
        <v>0</v>
      </c>
      <c r="E38" s="262"/>
      <c r="F38" s="262"/>
      <c r="G38" s="262"/>
      <c r="H38" s="262"/>
      <c r="I38" s="262"/>
      <c r="J38" s="263"/>
      <c r="K38" s="264"/>
      <c r="L38" s="264"/>
      <c r="M38" s="264"/>
      <c r="N38" s="264"/>
      <c r="O38" s="264"/>
      <c r="P38" s="264"/>
      <c r="Q38" s="264"/>
      <c r="R38" s="264"/>
      <c r="S38" s="264"/>
      <c r="T38" s="264"/>
      <c r="U38" s="264"/>
      <c r="V38" s="264"/>
      <c r="W38" s="264"/>
      <c r="X38" s="264"/>
      <c r="Y38" s="264"/>
      <c r="Z38" s="264"/>
      <c r="AA38" s="264"/>
      <c r="AB38" s="264"/>
      <c r="AC38" s="264"/>
      <c r="AD38" s="264"/>
      <c r="AE38" s="264"/>
      <c r="AF38" s="264"/>
      <c r="AG38" s="264"/>
      <c r="AH38" s="264"/>
      <c r="AI38" s="264"/>
      <c r="AJ38" s="264"/>
      <c r="AK38" s="264"/>
      <c r="AL38" s="264"/>
      <c r="AM38" s="264"/>
      <c r="AN38" s="14"/>
      <c r="AO38" s="14"/>
      <c r="AY38" s="16"/>
    </row>
    <row r="39" spans="1:51" s="15" customFormat="1" ht="10.5" customHeight="1" outlineLevel="1" x14ac:dyDescent="0.3">
      <c r="A39" s="343"/>
      <c r="C39" s="260"/>
      <c r="D39" s="79">
        <f t="shared" si="2"/>
        <v>0</v>
      </c>
      <c r="E39" s="262"/>
      <c r="F39" s="262"/>
      <c r="G39" s="262"/>
      <c r="H39" s="262"/>
      <c r="I39" s="262"/>
      <c r="J39" s="263"/>
      <c r="K39" s="264"/>
      <c r="L39" s="264"/>
      <c r="M39" s="264"/>
      <c r="N39" s="264"/>
      <c r="O39" s="264"/>
      <c r="P39" s="264"/>
      <c r="Q39" s="264"/>
      <c r="R39" s="264"/>
      <c r="S39" s="264"/>
      <c r="T39" s="264"/>
      <c r="U39" s="264"/>
      <c r="V39" s="264"/>
      <c r="W39" s="264"/>
      <c r="X39" s="264"/>
      <c r="Y39" s="264"/>
      <c r="Z39" s="264"/>
      <c r="AA39" s="264"/>
      <c r="AB39" s="264"/>
      <c r="AC39" s="264"/>
      <c r="AD39" s="264"/>
      <c r="AE39" s="264"/>
      <c r="AF39" s="264"/>
      <c r="AG39" s="264"/>
      <c r="AH39" s="264"/>
      <c r="AI39" s="264"/>
      <c r="AJ39" s="264"/>
      <c r="AK39" s="264"/>
      <c r="AL39" s="264"/>
      <c r="AM39" s="264"/>
      <c r="AN39" s="14"/>
      <c r="AO39" s="14"/>
      <c r="AY39" s="16"/>
    </row>
    <row r="40" spans="1:51" s="15" customFormat="1" ht="10.5" customHeight="1" outlineLevel="1" x14ac:dyDescent="0.3">
      <c r="A40" s="343"/>
      <c r="C40" s="260"/>
      <c r="D40" s="79">
        <f t="shared" si="2"/>
        <v>0</v>
      </c>
      <c r="E40" s="262"/>
      <c r="F40" s="262"/>
      <c r="G40" s="262"/>
      <c r="H40" s="262"/>
      <c r="I40" s="262"/>
      <c r="J40" s="263"/>
      <c r="K40" s="264"/>
      <c r="L40" s="264"/>
      <c r="M40" s="264"/>
      <c r="N40" s="264"/>
      <c r="O40" s="264"/>
      <c r="P40" s="264"/>
      <c r="Q40" s="264"/>
      <c r="R40" s="264"/>
      <c r="S40" s="264"/>
      <c r="T40" s="264"/>
      <c r="U40" s="264"/>
      <c r="V40" s="264"/>
      <c r="W40" s="264"/>
      <c r="X40" s="264"/>
      <c r="Y40" s="264"/>
      <c r="Z40" s="264"/>
      <c r="AA40" s="264"/>
      <c r="AB40" s="264"/>
      <c r="AC40" s="264"/>
      <c r="AD40" s="264"/>
      <c r="AE40" s="264"/>
      <c r="AF40" s="264"/>
      <c r="AG40" s="264"/>
      <c r="AH40" s="264"/>
      <c r="AI40" s="264"/>
      <c r="AJ40" s="264"/>
      <c r="AK40" s="264"/>
      <c r="AL40" s="264"/>
      <c r="AM40" s="264"/>
      <c r="AN40" s="14"/>
      <c r="AO40" s="14"/>
      <c r="AY40" s="16"/>
    </row>
    <row r="41" spans="1:51" s="15" customFormat="1" ht="10.5" customHeight="1" outlineLevel="1" x14ac:dyDescent="0.3">
      <c r="A41" s="343"/>
      <c r="C41" s="260"/>
      <c r="D41" s="79">
        <f t="shared" si="2"/>
        <v>0</v>
      </c>
      <c r="E41" s="262"/>
      <c r="F41" s="262"/>
      <c r="G41" s="262"/>
      <c r="H41" s="262"/>
      <c r="I41" s="262"/>
      <c r="J41" s="263"/>
      <c r="K41" s="264"/>
      <c r="L41" s="264"/>
      <c r="M41" s="264"/>
      <c r="N41" s="264"/>
      <c r="O41" s="264"/>
      <c r="P41" s="264"/>
      <c r="Q41" s="264"/>
      <c r="R41" s="264"/>
      <c r="S41" s="264"/>
      <c r="T41" s="264"/>
      <c r="U41" s="264"/>
      <c r="V41" s="264"/>
      <c r="W41" s="264"/>
      <c r="X41" s="264"/>
      <c r="Y41" s="264"/>
      <c r="Z41" s="264"/>
      <c r="AA41" s="264"/>
      <c r="AB41" s="264"/>
      <c r="AC41" s="264"/>
      <c r="AD41" s="264"/>
      <c r="AE41" s="264"/>
      <c r="AF41" s="264"/>
      <c r="AG41" s="264"/>
      <c r="AH41" s="264"/>
      <c r="AI41" s="264"/>
      <c r="AJ41" s="264"/>
      <c r="AK41" s="264"/>
      <c r="AL41" s="264"/>
      <c r="AM41" s="264"/>
      <c r="AN41" s="14"/>
      <c r="AO41" s="14"/>
      <c r="AY41" s="16"/>
    </row>
    <row r="42" spans="1:51" s="15" customFormat="1" ht="10.5" customHeight="1" outlineLevel="1" x14ac:dyDescent="0.3">
      <c r="A42" s="343"/>
      <c r="C42" s="260"/>
      <c r="D42" s="79">
        <f t="shared" si="2"/>
        <v>0</v>
      </c>
      <c r="E42" s="262"/>
      <c r="F42" s="262"/>
      <c r="G42" s="262"/>
      <c r="H42" s="262"/>
      <c r="I42" s="262"/>
      <c r="J42" s="263"/>
      <c r="K42" s="264"/>
      <c r="L42" s="264"/>
      <c r="M42" s="264"/>
      <c r="N42" s="264"/>
      <c r="O42" s="264"/>
      <c r="P42" s="264"/>
      <c r="Q42" s="264"/>
      <c r="R42" s="264"/>
      <c r="S42" s="264"/>
      <c r="T42" s="264"/>
      <c r="U42" s="264"/>
      <c r="V42" s="264"/>
      <c r="W42" s="264"/>
      <c r="X42" s="264"/>
      <c r="Y42" s="264"/>
      <c r="Z42" s="264"/>
      <c r="AA42" s="264"/>
      <c r="AB42" s="264"/>
      <c r="AC42" s="264"/>
      <c r="AD42" s="264"/>
      <c r="AE42" s="264"/>
      <c r="AF42" s="264"/>
      <c r="AG42" s="264"/>
      <c r="AH42" s="264"/>
      <c r="AI42" s="264"/>
      <c r="AJ42" s="264"/>
      <c r="AK42" s="264"/>
      <c r="AL42" s="264"/>
      <c r="AM42" s="264"/>
      <c r="AN42" s="14"/>
      <c r="AO42" s="14"/>
      <c r="AY42" s="16"/>
    </row>
    <row r="43" spans="1:51" s="15" customFormat="1" ht="10.5" customHeight="1" outlineLevel="1" x14ac:dyDescent="0.3">
      <c r="A43" s="343"/>
      <c r="C43" s="260"/>
      <c r="D43" s="79">
        <f t="shared" si="2"/>
        <v>0</v>
      </c>
      <c r="E43" s="262"/>
      <c r="F43" s="262"/>
      <c r="G43" s="262"/>
      <c r="H43" s="262"/>
      <c r="I43" s="262"/>
      <c r="J43" s="263"/>
      <c r="K43" s="264"/>
      <c r="L43" s="264"/>
      <c r="M43" s="264"/>
      <c r="N43" s="264"/>
      <c r="O43" s="264"/>
      <c r="P43" s="264"/>
      <c r="Q43" s="264"/>
      <c r="R43" s="264"/>
      <c r="S43" s="264"/>
      <c r="T43" s="264"/>
      <c r="U43" s="264"/>
      <c r="V43" s="264"/>
      <c r="W43" s="264"/>
      <c r="X43" s="264"/>
      <c r="Y43" s="264"/>
      <c r="Z43" s="264"/>
      <c r="AA43" s="264"/>
      <c r="AB43" s="264"/>
      <c r="AC43" s="264"/>
      <c r="AD43" s="264"/>
      <c r="AE43" s="264"/>
      <c r="AF43" s="264"/>
      <c r="AG43" s="264"/>
      <c r="AH43" s="264"/>
      <c r="AI43" s="264"/>
      <c r="AJ43" s="264"/>
      <c r="AK43" s="264"/>
      <c r="AL43" s="264"/>
      <c r="AM43" s="264"/>
      <c r="AN43" s="14"/>
      <c r="AO43" s="14"/>
      <c r="AY43" s="16"/>
    </row>
    <row r="44" spans="1:51" s="15" customFormat="1" ht="10.5" customHeight="1" outlineLevel="1" x14ac:dyDescent="0.3">
      <c r="A44" s="343"/>
      <c r="C44" s="260"/>
      <c r="D44" s="79">
        <f t="shared" si="2"/>
        <v>0</v>
      </c>
      <c r="E44" s="262"/>
      <c r="F44" s="262"/>
      <c r="G44" s="262"/>
      <c r="H44" s="262"/>
      <c r="I44" s="262"/>
      <c r="J44" s="263"/>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14"/>
      <c r="AO44" s="14"/>
      <c r="AY44" s="16"/>
    </row>
    <row r="45" spans="1:51" s="15" customFormat="1" ht="10.5" customHeight="1" outlineLevel="1" x14ac:dyDescent="0.3">
      <c r="A45" s="343"/>
      <c r="C45" s="260"/>
      <c r="D45" s="79">
        <f t="shared" si="2"/>
        <v>0</v>
      </c>
      <c r="E45" s="262"/>
      <c r="F45" s="262"/>
      <c r="G45" s="262"/>
      <c r="H45" s="262"/>
      <c r="I45" s="262"/>
      <c r="J45" s="263"/>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14"/>
      <c r="AO45" s="14"/>
      <c r="AY45" s="16"/>
    </row>
    <row r="46" spans="1:51" s="15" customFormat="1" ht="10.5" customHeight="1" outlineLevel="1" x14ac:dyDescent="0.3">
      <c r="A46" s="343"/>
      <c r="C46" s="260"/>
      <c r="D46" s="79">
        <f t="shared" si="2"/>
        <v>0</v>
      </c>
      <c r="E46" s="262"/>
      <c r="F46" s="262"/>
      <c r="G46" s="262"/>
      <c r="H46" s="262"/>
      <c r="I46" s="262"/>
      <c r="J46" s="263"/>
      <c r="K46" s="264"/>
      <c r="L46" s="264"/>
      <c r="M46" s="264"/>
      <c r="N46" s="264"/>
      <c r="O46" s="264"/>
      <c r="P46" s="264"/>
      <c r="Q46" s="264"/>
      <c r="R46" s="264"/>
      <c r="S46" s="264"/>
      <c r="T46" s="264"/>
      <c r="U46" s="264"/>
      <c r="V46" s="264"/>
      <c r="W46" s="264"/>
      <c r="X46" s="264"/>
      <c r="Y46" s="264"/>
      <c r="Z46" s="264"/>
      <c r="AA46" s="264"/>
      <c r="AB46" s="264"/>
      <c r="AC46" s="264"/>
      <c r="AD46" s="264"/>
      <c r="AE46" s="264"/>
      <c r="AF46" s="264"/>
      <c r="AG46" s="264"/>
      <c r="AH46" s="264"/>
      <c r="AI46" s="264"/>
      <c r="AJ46" s="264"/>
      <c r="AK46" s="264"/>
      <c r="AL46" s="264"/>
      <c r="AM46" s="264"/>
      <c r="AN46" s="14"/>
      <c r="AO46" s="14"/>
      <c r="AY46" s="16"/>
    </row>
    <row r="47" spans="1:51" s="15" customFormat="1" ht="10.5" customHeight="1" outlineLevel="1" x14ac:dyDescent="0.3">
      <c r="A47" s="343"/>
      <c r="C47" s="260"/>
      <c r="D47" s="79">
        <f t="shared" si="2"/>
        <v>0</v>
      </c>
      <c r="E47" s="262"/>
      <c r="F47" s="262"/>
      <c r="G47" s="262"/>
      <c r="H47" s="262"/>
      <c r="I47" s="262"/>
      <c r="J47" s="263"/>
      <c r="K47" s="264"/>
      <c r="L47" s="264"/>
      <c r="M47" s="264"/>
      <c r="N47" s="264"/>
      <c r="O47" s="264"/>
      <c r="P47" s="264"/>
      <c r="Q47" s="264"/>
      <c r="R47" s="264"/>
      <c r="S47" s="264"/>
      <c r="T47" s="264"/>
      <c r="U47" s="264"/>
      <c r="V47" s="264"/>
      <c r="W47" s="264"/>
      <c r="X47" s="264"/>
      <c r="Y47" s="264"/>
      <c r="Z47" s="264"/>
      <c r="AA47" s="264"/>
      <c r="AB47" s="264"/>
      <c r="AC47" s="264"/>
      <c r="AD47" s="264"/>
      <c r="AE47" s="264"/>
      <c r="AF47" s="264"/>
      <c r="AG47" s="264"/>
      <c r="AH47" s="264"/>
      <c r="AI47" s="264"/>
      <c r="AJ47" s="264"/>
      <c r="AK47" s="264"/>
      <c r="AL47" s="264"/>
      <c r="AM47" s="264"/>
      <c r="AN47" s="14"/>
      <c r="AO47" s="14"/>
      <c r="AY47" s="16"/>
    </row>
    <row r="48" spans="1:51" s="15" customFormat="1" ht="10.5" customHeight="1" outlineLevel="1" x14ac:dyDescent="0.3">
      <c r="A48" s="343"/>
      <c r="C48" s="260"/>
      <c r="D48" s="79">
        <f t="shared" si="2"/>
        <v>0</v>
      </c>
      <c r="E48" s="262"/>
      <c r="F48" s="262"/>
      <c r="G48" s="262"/>
      <c r="H48" s="262"/>
      <c r="I48" s="262"/>
      <c r="J48" s="263"/>
      <c r="K48" s="264"/>
      <c r="L48" s="264"/>
      <c r="M48" s="264"/>
      <c r="N48" s="264"/>
      <c r="O48" s="264"/>
      <c r="P48" s="264"/>
      <c r="Q48" s="264"/>
      <c r="R48" s="264"/>
      <c r="S48" s="264"/>
      <c r="T48" s="264"/>
      <c r="U48" s="264"/>
      <c r="V48" s="264"/>
      <c r="W48" s="264"/>
      <c r="X48" s="264"/>
      <c r="Y48" s="264"/>
      <c r="Z48" s="264"/>
      <c r="AA48" s="264"/>
      <c r="AB48" s="264"/>
      <c r="AC48" s="264"/>
      <c r="AD48" s="264"/>
      <c r="AE48" s="264"/>
      <c r="AF48" s="264"/>
      <c r="AG48" s="264"/>
      <c r="AH48" s="264"/>
      <c r="AI48" s="264"/>
      <c r="AJ48" s="264"/>
      <c r="AK48" s="264"/>
      <c r="AL48" s="264"/>
      <c r="AM48" s="264"/>
      <c r="AN48" s="14"/>
      <c r="AO48" s="14"/>
      <c r="AY48" s="16"/>
    </row>
    <row r="49" spans="1:51" s="15" customFormat="1" ht="10.5" customHeight="1" outlineLevel="1" x14ac:dyDescent="0.3">
      <c r="A49" s="343"/>
      <c r="C49" s="260"/>
      <c r="D49" s="79">
        <f t="shared" si="2"/>
        <v>0</v>
      </c>
      <c r="E49" s="262"/>
      <c r="F49" s="262"/>
      <c r="G49" s="262"/>
      <c r="H49" s="262"/>
      <c r="I49" s="262"/>
      <c r="J49" s="263"/>
      <c r="K49" s="264"/>
      <c r="L49" s="264"/>
      <c r="M49" s="264"/>
      <c r="N49" s="264"/>
      <c r="O49" s="264"/>
      <c r="P49" s="264"/>
      <c r="Q49" s="264"/>
      <c r="R49" s="264"/>
      <c r="S49" s="264"/>
      <c r="T49" s="264"/>
      <c r="U49" s="264"/>
      <c r="V49" s="264"/>
      <c r="W49" s="264"/>
      <c r="X49" s="264"/>
      <c r="Y49" s="264"/>
      <c r="Z49" s="264"/>
      <c r="AA49" s="264"/>
      <c r="AB49" s="264"/>
      <c r="AC49" s="264"/>
      <c r="AD49" s="264"/>
      <c r="AE49" s="264"/>
      <c r="AF49" s="264"/>
      <c r="AG49" s="264"/>
      <c r="AH49" s="264"/>
      <c r="AI49" s="264"/>
      <c r="AJ49" s="264"/>
      <c r="AK49" s="264"/>
      <c r="AL49" s="264"/>
      <c r="AM49" s="264"/>
      <c r="AN49" s="14"/>
      <c r="AO49" s="14"/>
      <c r="AY49" s="16"/>
    </row>
    <row r="50" spans="1:51" s="15" customFormat="1" ht="10.5" customHeight="1" outlineLevel="1" x14ac:dyDescent="0.3">
      <c r="A50" s="343"/>
      <c r="C50" s="260"/>
      <c r="D50" s="79">
        <f t="shared" si="2"/>
        <v>0</v>
      </c>
      <c r="E50" s="262"/>
      <c r="F50" s="262"/>
      <c r="G50" s="262"/>
      <c r="H50" s="262"/>
      <c r="I50" s="262"/>
      <c r="J50" s="263"/>
      <c r="K50" s="264"/>
      <c r="L50" s="264"/>
      <c r="M50" s="264"/>
      <c r="N50" s="264"/>
      <c r="O50" s="264"/>
      <c r="P50" s="264"/>
      <c r="Q50" s="264"/>
      <c r="R50" s="264"/>
      <c r="S50" s="264"/>
      <c r="T50" s="264"/>
      <c r="U50" s="264"/>
      <c r="V50" s="264"/>
      <c r="W50" s="264"/>
      <c r="X50" s="264"/>
      <c r="Y50" s="264"/>
      <c r="Z50" s="264"/>
      <c r="AA50" s="264"/>
      <c r="AB50" s="264"/>
      <c r="AC50" s="264"/>
      <c r="AD50" s="264"/>
      <c r="AE50" s="264"/>
      <c r="AF50" s="264"/>
      <c r="AG50" s="264"/>
      <c r="AH50" s="264"/>
      <c r="AI50" s="264"/>
      <c r="AJ50" s="264"/>
      <c r="AK50" s="264"/>
      <c r="AL50" s="264"/>
      <c r="AM50" s="264"/>
      <c r="AN50" s="14"/>
      <c r="AO50" s="14"/>
      <c r="AY50" s="16"/>
    </row>
    <row r="51" spans="1:51" s="15" customFormat="1" ht="10.5" customHeight="1" outlineLevel="1" x14ac:dyDescent="0.3">
      <c r="A51" s="343"/>
      <c r="C51" s="260"/>
      <c r="D51" s="79">
        <f t="shared" si="2"/>
        <v>0</v>
      </c>
      <c r="E51" s="262"/>
      <c r="F51" s="262"/>
      <c r="G51" s="262"/>
      <c r="H51" s="262"/>
      <c r="I51" s="262"/>
      <c r="J51" s="263"/>
      <c r="K51" s="264"/>
      <c r="L51" s="264"/>
      <c r="M51" s="264"/>
      <c r="N51" s="264"/>
      <c r="O51" s="264"/>
      <c r="P51" s="264"/>
      <c r="Q51" s="264"/>
      <c r="R51" s="264"/>
      <c r="S51" s="264"/>
      <c r="T51" s="264"/>
      <c r="U51" s="264"/>
      <c r="V51" s="264"/>
      <c r="W51" s="264"/>
      <c r="X51" s="264"/>
      <c r="Y51" s="264"/>
      <c r="Z51" s="264"/>
      <c r="AA51" s="264"/>
      <c r="AB51" s="264"/>
      <c r="AC51" s="264"/>
      <c r="AD51" s="264"/>
      <c r="AE51" s="264"/>
      <c r="AF51" s="264"/>
      <c r="AG51" s="264"/>
      <c r="AH51" s="264"/>
      <c r="AI51" s="264"/>
      <c r="AJ51" s="264"/>
      <c r="AK51" s="264"/>
      <c r="AL51" s="264"/>
      <c r="AM51" s="264"/>
      <c r="AN51" s="14"/>
      <c r="AO51" s="14"/>
      <c r="AY51" s="16"/>
    </row>
    <row r="52" spans="1:51" s="15" customFormat="1" ht="10.5" customHeight="1" outlineLevel="1" x14ac:dyDescent="0.3">
      <c r="A52" s="343"/>
      <c r="C52" s="260"/>
      <c r="D52" s="79">
        <f t="shared" si="2"/>
        <v>0</v>
      </c>
      <c r="E52" s="262"/>
      <c r="F52" s="262"/>
      <c r="G52" s="262"/>
      <c r="H52" s="262"/>
      <c r="I52" s="262"/>
      <c r="J52" s="263"/>
      <c r="K52" s="264"/>
      <c r="L52" s="264"/>
      <c r="M52" s="264"/>
      <c r="N52" s="264"/>
      <c r="O52" s="264"/>
      <c r="P52" s="264"/>
      <c r="Q52" s="264"/>
      <c r="R52" s="264"/>
      <c r="S52" s="264"/>
      <c r="T52" s="264"/>
      <c r="U52" s="264"/>
      <c r="V52" s="264"/>
      <c r="W52" s="264"/>
      <c r="X52" s="264"/>
      <c r="Y52" s="264"/>
      <c r="Z52" s="264"/>
      <c r="AA52" s="264"/>
      <c r="AB52" s="264"/>
      <c r="AC52" s="264"/>
      <c r="AD52" s="264"/>
      <c r="AE52" s="264"/>
      <c r="AF52" s="264"/>
      <c r="AG52" s="264"/>
      <c r="AH52" s="264"/>
      <c r="AI52" s="264"/>
      <c r="AJ52" s="264"/>
      <c r="AK52" s="264"/>
      <c r="AL52" s="264"/>
      <c r="AM52" s="264"/>
      <c r="AN52" s="14"/>
      <c r="AO52" s="14"/>
      <c r="AY52" s="16"/>
    </row>
    <row r="53" spans="1:51" s="15" customFormat="1" ht="10.5" customHeight="1" outlineLevel="1" x14ac:dyDescent="0.3">
      <c r="A53" s="343"/>
      <c r="C53" s="260"/>
      <c r="D53" s="79">
        <f t="shared" si="2"/>
        <v>0</v>
      </c>
      <c r="E53" s="262"/>
      <c r="F53" s="262"/>
      <c r="G53" s="262"/>
      <c r="H53" s="262"/>
      <c r="I53" s="262"/>
      <c r="J53" s="263"/>
      <c r="K53" s="264"/>
      <c r="L53" s="264"/>
      <c r="M53" s="264"/>
      <c r="N53" s="264"/>
      <c r="O53" s="264"/>
      <c r="P53" s="264"/>
      <c r="Q53" s="264"/>
      <c r="R53" s="264"/>
      <c r="S53" s="264"/>
      <c r="T53" s="264"/>
      <c r="U53" s="264"/>
      <c r="V53" s="264"/>
      <c r="W53" s="264"/>
      <c r="X53" s="264"/>
      <c r="Y53" s="264"/>
      <c r="Z53" s="264"/>
      <c r="AA53" s="264"/>
      <c r="AB53" s="264"/>
      <c r="AC53" s="264"/>
      <c r="AD53" s="264"/>
      <c r="AE53" s="264"/>
      <c r="AF53" s="264"/>
      <c r="AG53" s="264"/>
      <c r="AH53" s="264"/>
      <c r="AI53" s="264"/>
      <c r="AJ53" s="264"/>
      <c r="AK53" s="264"/>
      <c r="AL53" s="264"/>
      <c r="AM53" s="264"/>
      <c r="AN53" s="14"/>
      <c r="AO53" s="14"/>
      <c r="AY53" s="16"/>
    </row>
    <row r="54" spans="1:51" s="15" customFormat="1" ht="10.5" customHeight="1" outlineLevel="1" x14ac:dyDescent="0.3">
      <c r="A54" s="343"/>
      <c r="C54" s="260"/>
      <c r="D54" s="79">
        <f t="shared" si="2"/>
        <v>0</v>
      </c>
      <c r="E54" s="262"/>
      <c r="F54" s="262"/>
      <c r="G54" s="262"/>
      <c r="H54" s="262"/>
      <c r="I54" s="262"/>
      <c r="J54" s="263"/>
      <c r="K54" s="264"/>
      <c r="L54" s="264"/>
      <c r="M54" s="264"/>
      <c r="N54" s="264"/>
      <c r="O54" s="264"/>
      <c r="P54" s="264"/>
      <c r="Q54" s="264"/>
      <c r="R54" s="264"/>
      <c r="S54" s="264"/>
      <c r="T54" s="264"/>
      <c r="U54" s="264"/>
      <c r="V54" s="264"/>
      <c r="W54" s="264"/>
      <c r="X54" s="264"/>
      <c r="Y54" s="264"/>
      <c r="Z54" s="264"/>
      <c r="AA54" s="264"/>
      <c r="AB54" s="264"/>
      <c r="AC54" s="264"/>
      <c r="AD54" s="264"/>
      <c r="AE54" s="264"/>
      <c r="AF54" s="264"/>
      <c r="AG54" s="264"/>
      <c r="AH54" s="264"/>
      <c r="AI54" s="264"/>
      <c r="AJ54" s="264"/>
      <c r="AK54" s="264"/>
      <c r="AL54" s="264"/>
      <c r="AM54" s="264"/>
      <c r="AN54" s="14"/>
      <c r="AO54" s="14"/>
      <c r="AY54" s="16"/>
    </row>
    <row r="55" spans="1:51" s="15" customFormat="1" ht="10.5" customHeight="1" outlineLevel="1" x14ac:dyDescent="0.3">
      <c r="A55" s="343"/>
      <c r="C55" s="260"/>
      <c r="D55" s="79">
        <f t="shared" si="2"/>
        <v>0</v>
      </c>
      <c r="E55" s="262"/>
      <c r="F55" s="262"/>
      <c r="G55" s="262"/>
      <c r="H55" s="262"/>
      <c r="I55" s="262"/>
      <c r="J55" s="263"/>
      <c r="K55" s="264"/>
      <c r="L55" s="264"/>
      <c r="M55" s="264"/>
      <c r="N55" s="264"/>
      <c r="O55" s="264"/>
      <c r="P55" s="264"/>
      <c r="Q55" s="264"/>
      <c r="R55" s="264"/>
      <c r="S55" s="264"/>
      <c r="T55" s="264"/>
      <c r="U55" s="264"/>
      <c r="V55" s="264"/>
      <c r="W55" s="264"/>
      <c r="X55" s="264"/>
      <c r="Y55" s="264"/>
      <c r="Z55" s="264"/>
      <c r="AA55" s="264"/>
      <c r="AB55" s="264"/>
      <c r="AC55" s="264"/>
      <c r="AD55" s="264"/>
      <c r="AE55" s="264"/>
      <c r="AF55" s="264"/>
      <c r="AG55" s="264"/>
      <c r="AH55" s="264"/>
      <c r="AI55" s="264"/>
      <c r="AJ55" s="264"/>
      <c r="AK55" s="264"/>
      <c r="AL55" s="264"/>
      <c r="AM55" s="264"/>
      <c r="AN55" s="14"/>
      <c r="AO55" s="14"/>
      <c r="AY55" s="16"/>
    </row>
    <row r="56" spans="1:51" s="15" customFormat="1" ht="10.5" customHeight="1" outlineLevel="1" x14ac:dyDescent="0.3">
      <c r="A56" s="343"/>
      <c r="C56" s="260"/>
      <c r="D56" s="79">
        <f t="shared" si="2"/>
        <v>0</v>
      </c>
      <c r="E56" s="262"/>
      <c r="F56" s="262"/>
      <c r="G56" s="262"/>
      <c r="H56" s="262"/>
      <c r="I56" s="262"/>
      <c r="J56" s="263"/>
      <c r="K56" s="264"/>
      <c r="L56" s="264"/>
      <c r="M56" s="264"/>
      <c r="N56" s="264"/>
      <c r="O56" s="264"/>
      <c r="P56" s="264"/>
      <c r="Q56" s="264"/>
      <c r="R56" s="264"/>
      <c r="S56" s="264"/>
      <c r="T56" s="264"/>
      <c r="U56" s="264"/>
      <c r="V56" s="264"/>
      <c r="W56" s="264"/>
      <c r="X56" s="264"/>
      <c r="Y56" s="264"/>
      <c r="Z56" s="264"/>
      <c r="AA56" s="264"/>
      <c r="AB56" s="264"/>
      <c r="AC56" s="264"/>
      <c r="AD56" s="264"/>
      <c r="AE56" s="264"/>
      <c r="AF56" s="264"/>
      <c r="AG56" s="264"/>
      <c r="AH56" s="264"/>
      <c r="AI56" s="264"/>
      <c r="AJ56" s="264"/>
      <c r="AK56" s="264"/>
      <c r="AL56" s="264"/>
      <c r="AM56" s="264"/>
      <c r="AN56" s="14"/>
      <c r="AO56" s="14"/>
      <c r="AY56" s="16"/>
    </row>
    <row r="57" spans="1:51" s="15" customFormat="1" ht="10.5" customHeight="1" outlineLevel="1" x14ac:dyDescent="0.3">
      <c r="A57" s="343"/>
      <c r="C57" s="260"/>
      <c r="D57" s="79">
        <f t="shared" si="2"/>
        <v>0</v>
      </c>
      <c r="E57" s="262"/>
      <c r="F57" s="262"/>
      <c r="G57" s="262"/>
      <c r="H57" s="262"/>
      <c r="I57" s="262"/>
      <c r="J57" s="263"/>
      <c r="K57" s="264"/>
      <c r="L57" s="264"/>
      <c r="M57" s="264"/>
      <c r="N57" s="264"/>
      <c r="O57" s="264"/>
      <c r="P57" s="264"/>
      <c r="Q57" s="264"/>
      <c r="R57" s="264"/>
      <c r="S57" s="264"/>
      <c r="T57" s="264"/>
      <c r="U57" s="264"/>
      <c r="V57" s="264"/>
      <c r="W57" s="264"/>
      <c r="X57" s="264"/>
      <c r="Y57" s="264"/>
      <c r="Z57" s="264"/>
      <c r="AA57" s="264"/>
      <c r="AB57" s="264"/>
      <c r="AC57" s="264"/>
      <c r="AD57" s="264"/>
      <c r="AE57" s="264"/>
      <c r="AF57" s="264"/>
      <c r="AG57" s="264"/>
      <c r="AH57" s="264"/>
      <c r="AI57" s="264"/>
      <c r="AJ57" s="264"/>
      <c r="AK57" s="264"/>
      <c r="AL57" s="264"/>
      <c r="AM57" s="264"/>
      <c r="AN57" s="14"/>
      <c r="AO57" s="14"/>
      <c r="AY57" s="16"/>
    </row>
    <row r="58" spans="1:51" s="15" customFormat="1" ht="10.5" customHeight="1" outlineLevel="1" x14ac:dyDescent="0.3">
      <c r="A58" s="343"/>
      <c r="C58" s="260"/>
      <c r="D58" s="79">
        <f t="shared" si="2"/>
        <v>0</v>
      </c>
      <c r="E58" s="262"/>
      <c r="F58" s="262"/>
      <c r="G58" s="262"/>
      <c r="H58" s="262"/>
      <c r="I58" s="262"/>
      <c r="J58" s="263"/>
      <c r="K58" s="264"/>
      <c r="L58" s="264"/>
      <c r="M58" s="264"/>
      <c r="N58" s="264"/>
      <c r="O58" s="264"/>
      <c r="P58" s="264"/>
      <c r="Q58" s="264"/>
      <c r="R58" s="264"/>
      <c r="S58" s="264"/>
      <c r="T58" s="264"/>
      <c r="U58" s="264"/>
      <c r="V58" s="264"/>
      <c r="W58" s="264"/>
      <c r="X58" s="264"/>
      <c r="Y58" s="264"/>
      <c r="Z58" s="264"/>
      <c r="AA58" s="264"/>
      <c r="AB58" s="264"/>
      <c r="AC58" s="264"/>
      <c r="AD58" s="264"/>
      <c r="AE58" s="264"/>
      <c r="AF58" s="264"/>
      <c r="AG58" s="264"/>
      <c r="AH58" s="264"/>
      <c r="AI58" s="264"/>
      <c r="AJ58" s="264"/>
      <c r="AK58" s="264"/>
      <c r="AL58" s="264"/>
      <c r="AM58" s="264"/>
      <c r="AN58" s="14"/>
      <c r="AO58" s="14"/>
      <c r="AY58" s="16"/>
    </row>
    <row r="59" spans="1:51" s="15" customFormat="1" ht="10.5" customHeight="1" outlineLevel="1" x14ac:dyDescent="0.3">
      <c r="A59" s="343"/>
      <c r="C59" s="260"/>
      <c r="D59" s="79">
        <f t="shared" si="2"/>
        <v>0</v>
      </c>
      <c r="E59" s="262"/>
      <c r="F59" s="262"/>
      <c r="G59" s="262"/>
      <c r="H59" s="262"/>
      <c r="I59" s="262"/>
      <c r="J59" s="263"/>
      <c r="K59" s="264"/>
      <c r="L59" s="264"/>
      <c r="M59" s="264"/>
      <c r="N59" s="264"/>
      <c r="O59" s="264"/>
      <c r="P59" s="264"/>
      <c r="Q59" s="264"/>
      <c r="R59" s="264"/>
      <c r="S59" s="264"/>
      <c r="T59" s="264"/>
      <c r="U59" s="264"/>
      <c r="V59" s="264"/>
      <c r="W59" s="264"/>
      <c r="X59" s="264"/>
      <c r="Y59" s="264"/>
      <c r="Z59" s="264"/>
      <c r="AA59" s="264"/>
      <c r="AB59" s="264"/>
      <c r="AC59" s="264"/>
      <c r="AD59" s="264"/>
      <c r="AE59" s="264"/>
      <c r="AF59" s="264"/>
      <c r="AG59" s="264"/>
      <c r="AH59" s="264"/>
      <c r="AI59" s="264"/>
      <c r="AJ59" s="264"/>
      <c r="AK59" s="264"/>
      <c r="AL59" s="264"/>
      <c r="AM59" s="264"/>
      <c r="AN59" s="14"/>
      <c r="AO59" s="14"/>
      <c r="AY59" s="16"/>
    </row>
    <row r="60" spans="1:51" s="15" customFormat="1" ht="10.5" customHeight="1" outlineLevel="1" x14ac:dyDescent="0.3">
      <c r="A60" s="343"/>
      <c r="C60" s="260"/>
      <c r="D60" s="79">
        <f t="shared" si="2"/>
        <v>0</v>
      </c>
      <c r="E60" s="262"/>
      <c r="F60" s="262"/>
      <c r="G60" s="262"/>
      <c r="H60" s="262"/>
      <c r="I60" s="262"/>
      <c r="J60" s="263"/>
      <c r="K60" s="264"/>
      <c r="L60" s="264"/>
      <c r="M60" s="264"/>
      <c r="N60" s="264"/>
      <c r="O60" s="264"/>
      <c r="P60" s="264"/>
      <c r="Q60" s="264"/>
      <c r="R60" s="264"/>
      <c r="S60" s="264"/>
      <c r="T60" s="264"/>
      <c r="U60" s="264"/>
      <c r="V60" s="264"/>
      <c r="W60" s="264"/>
      <c r="X60" s="264"/>
      <c r="Y60" s="264"/>
      <c r="Z60" s="264"/>
      <c r="AA60" s="264"/>
      <c r="AB60" s="264"/>
      <c r="AC60" s="264"/>
      <c r="AD60" s="264"/>
      <c r="AE60" s="264"/>
      <c r="AF60" s="264"/>
      <c r="AG60" s="264"/>
      <c r="AH60" s="264"/>
      <c r="AI60" s="264"/>
      <c r="AJ60" s="264"/>
      <c r="AK60" s="264"/>
      <c r="AL60" s="264"/>
      <c r="AM60" s="264"/>
      <c r="AN60" s="14"/>
      <c r="AO60" s="14"/>
      <c r="AY60" s="16"/>
    </row>
    <row r="61" spans="1:51" s="15" customFormat="1" ht="10.5" customHeight="1" outlineLevel="1" x14ac:dyDescent="0.3">
      <c r="A61" s="343"/>
      <c r="C61" s="260"/>
      <c r="D61" s="79">
        <f t="shared" si="2"/>
        <v>0</v>
      </c>
      <c r="E61" s="262"/>
      <c r="F61" s="262"/>
      <c r="G61" s="262"/>
      <c r="H61" s="262"/>
      <c r="I61" s="262"/>
      <c r="J61" s="263"/>
      <c r="K61" s="264"/>
      <c r="L61" s="264"/>
      <c r="M61" s="264"/>
      <c r="N61" s="264"/>
      <c r="O61" s="264"/>
      <c r="P61" s="264"/>
      <c r="Q61" s="264"/>
      <c r="R61" s="264"/>
      <c r="S61" s="264"/>
      <c r="T61" s="264"/>
      <c r="U61" s="264"/>
      <c r="V61" s="264"/>
      <c r="W61" s="264"/>
      <c r="X61" s="264"/>
      <c r="Y61" s="264"/>
      <c r="Z61" s="264"/>
      <c r="AA61" s="264"/>
      <c r="AB61" s="264"/>
      <c r="AC61" s="264"/>
      <c r="AD61" s="264"/>
      <c r="AE61" s="264"/>
      <c r="AF61" s="264"/>
      <c r="AG61" s="264"/>
      <c r="AH61" s="264"/>
      <c r="AI61" s="264"/>
      <c r="AJ61" s="264"/>
      <c r="AK61" s="264"/>
      <c r="AL61" s="264"/>
      <c r="AM61" s="264"/>
      <c r="AN61" s="14"/>
      <c r="AO61" s="14"/>
      <c r="AY61" s="16"/>
    </row>
    <row r="62" spans="1:51" s="15" customFormat="1" ht="10.5" customHeight="1" outlineLevel="1" x14ac:dyDescent="0.3">
      <c r="A62" s="343"/>
      <c r="C62" s="260"/>
      <c r="D62" s="79">
        <f t="shared" si="2"/>
        <v>0</v>
      </c>
      <c r="E62" s="262"/>
      <c r="F62" s="262"/>
      <c r="G62" s="262"/>
      <c r="H62" s="262"/>
      <c r="I62" s="262"/>
      <c r="J62" s="263"/>
      <c r="K62" s="264"/>
      <c r="L62" s="264"/>
      <c r="M62" s="264"/>
      <c r="N62" s="264"/>
      <c r="O62" s="264"/>
      <c r="P62" s="264"/>
      <c r="Q62" s="264"/>
      <c r="R62" s="264"/>
      <c r="S62" s="264"/>
      <c r="T62" s="264"/>
      <c r="U62" s="264"/>
      <c r="V62" s="264"/>
      <c r="W62" s="264"/>
      <c r="X62" s="264"/>
      <c r="Y62" s="264"/>
      <c r="Z62" s="264"/>
      <c r="AA62" s="264"/>
      <c r="AB62" s="264"/>
      <c r="AC62" s="264"/>
      <c r="AD62" s="264"/>
      <c r="AE62" s="264"/>
      <c r="AF62" s="264"/>
      <c r="AG62" s="264"/>
      <c r="AH62" s="264"/>
      <c r="AI62" s="264"/>
      <c r="AJ62" s="264"/>
      <c r="AK62" s="264"/>
      <c r="AL62" s="264"/>
      <c r="AM62" s="264"/>
      <c r="AN62" s="14"/>
      <c r="AO62" s="14"/>
      <c r="AY62" s="16"/>
    </row>
    <row r="63" spans="1:51" s="15" customFormat="1" ht="10.5" customHeight="1" outlineLevel="1" x14ac:dyDescent="0.3">
      <c r="A63" s="343"/>
      <c r="C63" s="260"/>
      <c r="D63" s="79">
        <f t="shared" si="2"/>
        <v>0</v>
      </c>
      <c r="E63" s="262"/>
      <c r="F63" s="262"/>
      <c r="G63" s="262"/>
      <c r="H63" s="262"/>
      <c r="I63" s="262"/>
      <c r="J63" s="263"/>
      <c r="K63" s="264"/>
      <c r="L63" s="264"/>
      <c r="M63" s="264"/>
      <c r="N63" s="264"/>
      <c r="O63" s="264"/>
      <c r="P63" s="264"/>
      <c r="Q63" s="264"/>
      <c r="R63" s="264"/>
      <c r="S63" s="264"/>
      <c r="T63" s="264"/>
      <c r="U63" s="264"/>
      <c r="V63" s="264"/>
      <c r="W63" s="264"/>
      <c r="X63" s="264"/>
      <c r="Y63" s="264"/>
      <c r="Z63" s="264"/>
      <c r="AA63" s="264"/>
      <c r="AB63" s="264"/>
      <c r="AC63" s="264"/>
      <c r="AD63" s="264"/>
      <c r="AE63" s="264"/>
      <c r="AF63" s="264"/>
      <c r="AG63" s="264"/>
      <c r="AH63" s="264"/>
      <c r="AI63" s="264"/>
      <c r="AJ63" s="264"/>
      <c r="AK63" s="264"/>
      <c r="AL63" s="264"/>
      <c r="AM63" s="264"/>
      <c r="AN63" s="14"/>
      <c r="AO63" s="14"/>
      <c r="AY63" s="16"/>
    </row>
    <row r="64" spans="1:51" s="15" customFormat="1" ht="10.5" customHeight="1" outlineLevel="1" x14ac:dyDescent="0.3">
      <c r="A64" s="343"/>
      <c r="C64" s="260"/>
      <c r="D64" s="79">
        <f t="shared" si="2"/>
        <v>0</v>
      </c>
      <c r="E64" s="262"/>
      <c r="F64" s="262"/>
      <c r="G64" s="262"/>
      <c r="H64" s="262"/>
      <c r="I64" s="262"/>
      <c r="J64" s="263"/>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14"/>
      <c r="AO64" s="14"/>
      <c r="AY64" s="16"/>
    </row>
    <row r="65" spans="1:51" s="15" customFormat="1" x14ac:dyDescent="0.3">
      <c r="A65" s="343"/>
      <c r="C65" s="20" t="s">
        <v>136</v>
      </c>
      <c r="D65" s="79">
        <f t="shared" si="2"/>
        <v>0</v>
      </c>
      <c r="E65" s="21">
        <f>SUM(E15:E64)</f>
        <v>0</v>
      </c>
      <c r="F65" s="21">
        <f t="shared" ref="F65:AM65" si="3">SUM(F15:F64)</f>
        <v>0</v>
      </c>
      <c r="G65" s="21">
        <f t="shared" si="3"/>
        <v>0</v>
      </c>
      <c r="H65" s="21">
        <f t="shared" si="3"/>
        <v>0</v>
      </c>
      <c r="I65" s="21">
        <f t="shared" si="3"/>
        <v>0</v>
      </c>
      <c r="J65" s="170">
        <f t="shared" si="3"/>
        <v>0</v>
      </c>
      <c r="K65" s="21">
        <f t="shared" si="3"/>
        <v>0</v>
      </c>
      <c r="L65" s="21">
        <f t="shared" si="3"/>
        <v>0</v>
      </c>
      <c r="M65" s="21">
        <f t="shared" si="3"/>
        <v>0</v>
      </c>
      <c r="N65" s="21">
        <f t="shared" si="3"/>
        <v>0</v>
      </c>
      <c r="O65" s="21">
        <f t="shared" si="3"/>
        <v>0</v>
      </c>
      <c r="P65" s="21">
        <f t="shared" si="3"/>
        <v>0</v>
      </c>
      <c r="Q65" s="21">
        <f t="shared" si="3"/>
        <v>0</v>
      </c>
      <c r="R65" s="21">
        <f t="shared" si="3"/>
        <v>0</v>
      </c>
      <c r="S65" s="21">
        <f t="shared" si="3"/>
        <v>0</v>
      </c>
      <c r="T65" s="21">
        <f t="shared" si="3"/>
        <v>0</v>
      </c>
      <c r="U65" s="21">
        <f t="shared" si="3"/>
        <v>0</v>
      </c>
      <c r="V65" s="21">
        <f t="shared" si="3"/>
        <v>0</v>
      </c>
      <c r="W65" s="21">
        <f t="shared" si="3"/>
        <v>0</v>
      </c>
      <c r="X65" s="21">
        <f t="shared" si="3"/>
        <v>0</v>
      </c>
      <c r="Y65" s="21">
        <f t="shared" si="3"/>
        <v>0</v>
      </c>
      <c r="Z65" s="21">
        <f t="shared" si="3"/>
        <v>0</v>
      </c>
      <c r="AA65" s="21">
        <f t="shared" si="3"/>
        <v>0</v>
      </c>
      <c r="AB65" s="21">
        <f t="shared" si="3"/>
        <v>0</v>
      </c>
      <c r="AC65" s="21">
        <f t="shared" si="3"/>
        <v>0</v>
      </c>
      <c r="AD65" s="21">
        <f t="shared" si="3"/>
        <v>0</v>
      </c>
      <c r="AE65" s="21">
        <f t="shared" si="3"/>
        <v>0</v>
      </c>
      <c r="AF65" s="21">
        <f t="shared" si="3"/>
        <v>0</v>
      </c>
      <c r="AG65" s="21">
        <f t="shared" si="3"/>
        <v>0</v>
      </c>
      <c r="AH65" s="21">
        <f t="shared" si="3"/>
        <v>0</v>
      </c>
      <c r="AI65" s="21">
        <f t="shared" si="3"/>
        <v>0</v>
      </c>
      <c r="AJ65" s="21">
        <f t="shared" si="3"/>
        <v>0</v>
      </c>
      <c r="AK65" s="21">
        <f t="shared" si="3"/>
        <v>0</v>
      </c>
      <c r="AL65" s="21">
        <f t="shared" si="3"/>
        <v>0</v>
      </c>
      <c r="AM65" s="21">
        <f t="shared" si="3"/>
        <v>0</v>
      </c>
      <c r="AN65" s="14"/>
      <c r="AO65" s="14"/>
      <c r="AY65" s="16"/>
    </row>
    <row r="66" spans="1:51" s="15" customFormat="1" x14ac:dyDescent="0.3">
      <c r="A66" s="343"/>
      <c r="C66" s="53"/>
      <c r="D66" s="108"/>
      <c r="E66" s="54"/>
      <c r="F66" s="54"/>
      <c r="G66" s="54"/>
      <c r="H66" s="54"/>
      <c r="I66" s="54"/>
      <c r="J66" s="54"/>
      <c r="K66" s="54"/>
      <c r="L66" s="54"/>
      <c r="M66" s="54"/>
      <c r="N66" s="54"/>
      <c r="O66" s="54"/>
      <c r="P66" s="54"/>
      <c r="Q66" s="54"/>
      <c r="R66" s="54"/>
      <c r="S66" s="54"/>
      <c r="T66" s="54"/>
      <c r="U66" s="54"/>
      <c r="V66" s="54"/>
      <c r="W66" s="54"/>
      <c r="X66" s="54"/>
      <c r="Y66" s="54"/>
      <c r="Z66" s="54"/>
      <c r="AA66" s="54"/>
      <c r="AB66" s="54"/>
      <c r="AC66" s="54"/>
      <c r="AD66" s="54"/>
      <c r="AE66" s="54"/>
      <c r="AF66" s="54"/>
      <c r="AG66" s="54"/>
      <c r="AH66" s="54"/>
      <c r="AI66" s="54"/>
      <c r="AJ66" s="54"/>
      <c r="AK66" s="54"/>
      <c r="AL66" s="54"/>
      <c r="AM66" s="54"/>
      <c r="AN66" s="14"/>
      <c r="AO66" s="14"/>
      <c r="AY66" s="16"/>
    </row>
    <row r="67" spans="1:51" s="15" customFormat="1" x14ac:dyDescent="0.3">
      <c r="A67" s="343"/>
      <c r="C67" s="22"/>
      <c r="D67" s="22"/>
      <c r="E67" s="22"/>
      <c r="F67" s="22"/>
      <c r="G67" s="22"/>
      <c r="H67" s="22"/>
      <c r="I67" s="22"/>
      <c r="J67" s="5"/>
      <c r="K67" s="50"/>
      <c r="L67" s="5"/>
      <c r="M67" s="5"/>
      <c r="N67" s="63"/>
      <c r="O67" s="5"/>
      <c r="P67" s="5"/>
      <c r="Q67" s="5"/>
      <c r="R67" s="5"/>
      <c r="S67" s="5"/>
      <c r="T67" s="5"/>
      <c r="U67" s="5"/>
      <c r="V67" s="5"/>
      <c r="W67" s="5"/>
      <c r="X67" s="63"/>
      <c r="Y67" s="5"/>
      <c r="Z67" s="5"/>
      <c r="AA67" s="5"/>
      <c r="AB67" s="5"/>
      <c r="AC67" s="5"/>
      <c r="AD67" s="5"/>
      <c r="AE67" s="5"/>
      <c r="AF67" s="5"/>
      <c r="AG67" s="5"/>
      <c r="AH67" s="5"/>
      <c r="AI67" s="5"/>
      <c r="AJ67" s="5"/>
      <c r="AK67" s="5"/>
      <c r="AL67" s="5"/>
      <c r="AM67" s="5"/>
      <c r="AN67" s="5"/>
      <c r="AO67" s="32"/>
      <c r="AY67" s="16"/>
    </row>
    <row r="68" spans="1:51" s="151" customFormat="1" ht="21" customHeight="1" x14ac:dyDescent="0.3">
      <c r="A68" s="343"/>
      <c r="C68" s="152" t="s">
        <v>112</v>
      </c>
      <c r="D68" s="152"/>
      <c r="E68" s="152"/>
      <c r="F68" s="153"/>
      <c r="G68" s="153"/>
      <c r="H68" s="153"/>
      <c r="I68" s="153"/>
      <c r="J68" s="153"/>
      <c r="K68" s="153"/>
      <c r="L68" s="153"/>
      <c r="M68" s="154"/>
      <c r="N68" s="154"/>
      <c r="O68" s="154"/>
      <c r="P68" s="154"/>
      <c r="Q68" s="154"/>
      <c r="R68" s="154"/>
      <c r="S68" s="154"/>
      <c r="T68" s="154"/>
      <c r="U68" s="154"/>
      <c r="V68" s="154"/>
      <c r="W68" s="154"/>
      <c r="X68" s="154"/>
      <c r="Y68" s="154"/>
      <c r="Z68" s="154"/>
      <c r="AA68" s="154"/>
      <c r="AB68" s="154"/>
      <c r="AC68" s="154"/>
      <c r="AD68" s="154"/>
      <c r="AE68" s="154"/>
      <c r="AF68" s="154"/>
      <c r="AG68" s="154"/>
      <c r="AH68" s="154"/>
      <c r="AI68" s="154"/>
      <c r="AJ68" s="154"/>
      <c r="AK68" s="154"/>
      <c r="AL68" s="154"/>
      <c r="AM68" s="154"/>
      <c r="AN68" s="157"/>
      <c r="AO68" s="158"/>
      <c r="AY68" s="156"/>
    </row>
    <row r="69" spans="1:51" s="138" customFormat="1" ht="6.6" x14ac:dyDescent="0.3">
      <c r="A69" s="343"/>
      <c r="C69" s="137"/>
      <c r="D69" s="137"/>
      <c r="E69" s="137"/>
      <c r="F69" s="139"/>
      <c r="G69" s="139"/>
      <c r="H69" s="139"/>
      <c r="I69" s="139"/>
      <c r="J69" s="139"/>
      <c r="K69" s="139"/>
      <c r="L69" s="139"/>
      <c r="M69" s="140"/>
      <c r="N69" s="140"/>
      <c r="O69" s="140"/>
      <c r="P69" s="140"/>
      <c r="Q69" s="140"/>
      <c r="R69" s="140"/>
      <c r="S69" s="140"/>
      <c r="T69" s="140"/>
      <c r="U69" s="140"/>
      <c r="V69" s="140"/>
      <c r="W69" s="140"/>
      <c r="X69" s="140"/>
      <c r="Y69" s="140"/>
      <c r="Z69" s="140"/>
      <c r="AA69" s="140"/>
      <c r="AB69" s="140"/>
      <c r="AC69" s="140"/>
      <c r="AD69" s="140"/>
      <c r="AE69" s="140"/>
      <c r="AF69" s="140"/>
      <c r="AG69" s="140"/>
      <c r="AH69" s="140"/>
      <c r="AI69" s="140"/>
      <c r="AJ69" s="140"/>
      <c r="AK69" s="140"/>
      <c r="AL69" s="140"/>
      <c r="AM69" s="140"/>
      <c r="AN69" s="146"/>
      <c r="AO69" s="147"/>
      <c r="AY69" s="141"/>
    </row>
    <row r="70" spans="1:51" s="7" customFormat="1" x14ac:dyDescent="0.3">
      <c r="A70" s="343"/>
      <c r="C70" s="37"/>
      <c r="D70" s="37"/>
      <c r="E70" s="30" t="s">
        <v>120</v>
      </c>
      <c r="F70" s="31"/>
      <c r="G70" s="31"/>
      <c r="H70" s="31"/>
      <c r="I70" s="31"/>
      <c r="J70" s="109" t="s">
        <v>49</v>
      </c>
      <c r="K70" s="31"/>
      <c r="L70" s="31"/>
      <c r="M70" s="30"/>
      <c r="N70" s="30"/>
      <c r="O70" s="30"/>
      <c r="P70" s="30"/>
      <c r="Q70" s="30"/>
      <c r="R70" s="30"/>
      <c r="S70" s="30"/>
      <c r="T70" s="30"/>
      <c r="U70" s="30"/>
      <c r="V70" s="30"/>
      <c r="W70" s="30"/>
      <c r="X70" s="30"/>
      <c r="Y70" s="30"/>
      <c r="Z70" s="30"/>
      <c r="AA70" s="30"/>
      <c r="AB70" s="30"/>
      <c r="AC70" s="30"/>
      <c r="AD70" s="30"/>
      <c r="AE70" s="30"/>
      <c r="AF70" s="30"/>
      <c r="AG70" s="30"/>
      <c r="AH70" s="30"/>
      <c r="AI70" s="30"/>
      <c r="AJ70" s="30"/>
      <c r="AK70" s="30"/>
      <c r="AL70" s="30"/>
      <c r="AM70" s="30" t="s">
        <v>122</v>
      </c>
      <c r="AN70" s="14"/>
      <c r="AO70" s="32"/>
      <c r="AY70" s="10"/>
    </row>
    <row r="71" spans="1:51" s="7" customFormat="1" x14ac:dyDescent="0.3">
      <c r="A71" s="343"/>
      <c r="C71" s="23" t="s">
        <v>33</v>
      </c>
      <c r="D71" s="35" t="s">
        <v>10</v>
      </c>
      <c r="E71" s="35">
        <f t="shared" ref="E71" si="4">F71-1</f>
        <v>-5</v>
      </c>
      <c r="F71" s="35">
        <f t="shared" ref="F71" si="5">G71-1</f>
        <v>-4</v>
      </c>
      <c r="G71" s="35">
        <f t="shared" ref="G71" si="6">H71-1</f>
        <v>-3</v>
      </c>
      <c r="H71" s="35">
        <f>I71-1</f>
        <v>-2</v>
      </c>
      <c r="I71" s="35">
        <f>J71-1</f>
        <v>-1</v>
      </c>
      <c r="J71" s="109">
        <f>'I.2 Base'!D7</f>
        <v>0</v>
      </c>
      <c r="K71" s="35">
        <f>J71+1</f>
        <v>1</v>
      </c>
      <c r="L71" s="35">
        <f t="shared" ref="L71" si="7">K71+1</f>
        <v>2</v>
      </c>
      <c r="M71" s="35">
        <f t="shared" ref="M71" si="8">L71+1</f>
        <v>3</v>
      </c>
      <c r="N71" s="35">
        <f t="shared" ref="N71" si="9">M71+1</f>
        <v>4</v>
      </c>
      <c r="O71" s="35">
        <f t="shared" ref="O71" si="10">N71+1</f>
        <v>5</v>
      </c>
      <c r="P71" s="35">
        <f t="shared" ref="P71" si="11">O71+1</f>
        <v>6</v>
      </c>
      <c r="Q71" s="35">
        <f t="shared" ref="Q71" si="12">P71+1</f>
        <v>7</v>
      </c>
      <c r="R71" s="35">
        <f t="shared" ref="R71" si="13">Q71+1</f>
        <v>8</v>
      </c>
      <c r="S71" s="35">
        <f t="shared" ref="S71" si="14">R71+1</f>
        <v>9</v>
      </c>
      <c r="T71" s="35">
        <f t="shared" ref="T71" si="15">S71+1</f>
        <v>10</v>
      </c>
      <c r="U71" s="35">
        <f t="shared" ref="U71" si="16">T71+1</f>
        <v>11</v>
      </c>
      <c r="V71" s="35">
        <f t="shared" ref="V71" si="17">U71+1</f>
        <v>12</v>
      </c>
      <c r="W71" s="35">
        <f t="shared" ref="W71" si="18">V71+1</f>
        <v>13</v>
      </c>
      <c r="X71" s="35">
        <f t="shared" ref="X71" si="19">W71+1</f>
        <v>14</v>
      </c>
      <c r="Y71" s="35">
        <f t="shared" ref="Y71" si="20">X71+1</f>
        <v>15</v>
      </c>
      <c r="Z71" s="35">
        <f t="shared" ref="Z71" si="21">Y71+1</f>
        <v>16</v>
      </c>
      <c r="AA71" s="35">
        <f t="shared" ref="AA71" si="22">Z71+1</f>
        <v>17</v>
      </c>
      <c r="AB71" s="35">
        <f t="shared" ref="AB71" si="23">AA71+1</f>
        <v>18</v>
      </c>
      <c r="AC71" s="35">
        <f t="shared" ref="AC71" si="24">AB71+1</f>
        <v>19</v>
      </c>
      <c r="AD71" s="35">
        <f t="shared" ref="AD71" si="25">AC71+1</f>
        <v>20</v>
      </c>
      <c r="AE71" s="35">
        <f t="shared" ref="AE71" si="26">AD71+1</f>
        <v>21</v>
      </c>
      <c r="AF71" s="35">
        <f t="shared" ref="AF71" si="27">AE71+1</f>
        <v>22</v>
      </c>
      <c r="AG71" s="35">
        <f t="shared" ref="AG71" si="28">AF71+1</f>
        <v>23</v>
      </c>
      <c r="AH71" s="35">
        <f t="shared" ref="AH71" si="29">AG71+1</f>
        <v>24</v>
      </c>
      <c r="AI71" s="35">
        <f t="shared" ref="AI71" si="30">AH71+1</f>
        <v>25</v>
      </c>
      <c r="AJ71" s="35">
        <f t="shared" ref="AJ71" si="31">AI71+1</f>
        <v>26</v>
      </c>
      <c r="AK71" s="35">
        <f t="shared" ref="AK71" si="32">AJ71+1</f>
        <v>27</v>
      </c>
      <c r="AL71" s="35">
        <f t="shared" ref="AL71" si="33">AK71+1</f>
        <v>28</v>
      </c>
      <c r="AM71" s="35">
        <f t="shared" ref="AM71" si="34">AL71+1</f>
        <v>29</v>
      </c>
      <c r="AN71" s="73"/>
      <c r="AO71" s="32"/>
      <c r="AY71" s="10"/>
    </row>
    <row r="72" spans="1:51" s="15" customFormat="1" x14ac:dyDescent="0.3">
      <c r="A72" s="343"/>
      <c r="C72" s="260"/>
      <c r="D72" s="79">
        <f>SUM(E72:AM72)</f>
        <v>0</v>
      </c>
      <c r="E72" s="262"/>
      <c r="F72" s="262"/>
      <c r="G72" s="262"/>
      <c r="H72" s="262"/>
      <c r="I72" s="262"/>
      <c r="J72" s="263"/>
      <c r="K72" s="264"/>
      <c r="L72" s="264"/>
      <c r="M72" s="264"/>
      <c r="N72" s="264"/>
      <c r="O72" s="264"/>
      <c r="P72" s="264"/>
      <c r="Q72" s="264"/>
      <c r="R72" s="264"/>
      <c r="S72" s="264"/>
      <c r="T72" s="264"/>
      <c r="U72" s="264"/>
      <c r="V72" s="264"/>
      <c r="W72" s="264"/>
      <c r="X72" s="264"/>
      <c r="Y72" s="264"/>
      <c r="Z72" s="264"/>
      <c r="AA72" s="264"/>
      <c r="AB72" s="264"/>
      <c r="AC72" s="264"/>
      <c r="AD72" s="264"/>
      <c r="AE72" s="264"/>
      <c r="AF72" s="264"/>
      <c r="AG72" s="264"/>
      <c r="AH72" s="264"/>
      <c r="AI72" s="264"/>
      <c r="AJ72" s="264"/>
      <c r="AK72" s="264"/>
      <c r="AL72" s="264"/>
      <c r="AM72" s="264"/>
      <c r="AN72" s="113"/>
      <c r="AO72" s="32"/>
      <c r="AY72" s="16"/>
    </row>
    <row r="73" spans="1:51" s="15" customFormat="1" x14ac:dyDescent="0.3">
      <c r="A73" s="343"/>
      <c r="C73" s="260"/>
      <c r="D73" s="79">
        <f t="shared" ref="D73:D122" si="35">SUM(E73:AM73)</f>
        <v>0</v>
      </c>
      <c r="E73" s="262"/>
      <c r="F73" s="262"/>
      <c r="G73" s="262"/>
      <c r="H73" s="262"/>
      <c r="I73" s="262"/>
      <c r="J73" s="263"/>
      <c r="K73" s="264"/>
      <c r="L73" s="264"/>
      <c r="M73" s="264"/>
      <c r="N73" s="264"/>
      <c r="O73" s="264"/>
      <c r="P73" s="264"/>
      <c r="Q73" s="264"/>
      <c r="R73" s="264"/>
      <c r="S73" s="264"/>
      <c r="T73" s="264"/>
      <c r="U73" s="264"/>
      <c r="V73" s="264"/>
      <c r="W73" s="264"/>
      <c r="X73" s="264"/>
      <c r="Y73" s="264"/>
      <c r="Z73" s="264"/>
      <c r="AA73" s="264"/>
      <c r="AB73" s="264"/>
      <c r="AC73" s="264"/>
      <c r="AD73" s="264"/>
      <c r="AE73" s="264"/>
      <c r="AF73" s="264"/>
      <c r="AG73" s="264"/>
      <c r="AH73" s="264"/>
      <c r="AI73" s="264"/>
      <c r="AJ73" s="264"/>
      <c r="AK73" s="264"/>
      <c r="AL73" s="264"/>
      <c r="AM73" s="264"/>
      <c r="AN73" s="113"/>
      <c r="AO73" s="32"/>
      <c r="AY73" s="16"/>
    </row>
    <row r="74" spans="1:51" s="15" customFormat="1" x14ac:dyDescent="0.3">
      <c r="A74" s="343"/>
      <c r="C74" s="260"/>
      <c r="D74" s="79">
        <f t="shared" si="35"/>
        <v>0</v>
      </c>
      <c r="E74" s="262"/>
      <c r="F74" s="262"/>
      <c r="G74" s="262"/>
      <c r="H74" s="262"/>
      <c r="I74" s="262"/>
      <c r="J74" s="263"/>
      <c r="K74" s="264"/>
      <c r="L74" s="264"/>
      <c r="M74" s="264"/>
      <c r="N74" s="264"/>
      <c r="O74" s="264"/>
      <c r="P74" s="264"/>
      <c r="Q74" s="264"/>
      <c r="R74" s="264"/>
      <c r="S74" s="264"/>
      <c r="T74" s="264"/>
      <c r="U74" s="264"/>
      <c r="V74" s="264"/>
      <c r="W74" s="264"/>
      <c r="X74" s="264"/>
      <c r="Y74" s="264"/>
      <c r="Z74" s="264"/>
      <c r="AA74" s="264"/>
      <c r="AB74" s="264"/>
      <c r="AC74" s="264"/>
      <c r="AD74" s="264"/>
      <c r="AE74" s="264"/>
      <c r="AF74" s="264"/>
      <c r="AG74" s="264"/>
      <c r="AH74" s="264"/>
      <c r="AI74" s="264"/>
      <c r="AJ74" s="264"/>
      <c r="AK74" s="264"/>
      <c r="AL74" s="264"/>
      <c r="AM74" s="264"/>
      <c r="AN74" s="113"/>
      <c r="AO74" s="32"/>
      <c r="AY74" s="16"/>
    </row>
    <row r="75" spans="1:51" s="15" customFormat="1" x14ac:dyDescent="0.3">
      <c r="A75" s="343"/>
      <c r="C75" s="260"/>
      <c r="D75" s="79">
        <f t="shared" si="35"/>
        <v>0</v>
      </c>
      <c r="E75" s="262"/>
      <c r="F75" s="262"/>
      <c r="G75" s="262"/>
      <c r="H75" s="262"/>
      <c r="I75" s="262"/>
      <c r="J75" s="263"/>
      <c r="K75" s="264"/>
      <c r="L75" s="264"/>
      <c r="M75" s="264"/>
      <c r="N75" s="264"/>
      <c r="O75" s="264"/>
      <c r="P75" s="264"/>
      <c r="Q75" s="264"/>
      <c r="R75" s="264"/>
      <c r="S75" s="264"/>
      <c r="T75" s="264"/>
      <c r="U75" s="264"/>
      <c r="V75" s="264"/>
      <c r="W75" s="264"/>
      <c r="X75" s="264"/>
      <c r="Y75" s="264"/>
      <c r="Z75" s="264"/>
      <c r="AA75" s="264"/>
      <c r="AB75" s="264"/>
      <c r="AC75" s="264"/>
      <c r="AD75" s="264"/>
      <c r="AE75" s="264"/>
      <c r="AF75" s="264"/>
      <c r="AG75" s="264"/>
      <c r="AH75" s="264"/>
      <c r="AI75" s="264"/>
      <c r="AJ75" s="264"/>
      <c r="AK75" s="264"/>
      <c r="AL75" s="264"/>
      <c r="AM75" s="264"/>
      <c r="AN75" s="113"/>
      <c r="AO75" s="32"/>
      <c r="AY75" s="16"/>
    </row>
    <row r="76" spans="1:51" s="15" customFormat="1" x14ac:dyDescent="0.3">
      <c r="A76" s="343"/>
      <c r="C76" s="260"/>
      <c r="D76" s="79">
        <f t="shared" si="35"/>
        <v>0</v>
      </c>
      <c r="E76" s="262"/>
      <c r="F76" s="262"/>
      <c r="G76" s="262"/>
      <c r="H76" s="262"/>
      <c r="I76" s="262"/>
      <c r="J76" s="263"/>
      <c r="K76" s="264"/>
      <c r="L76" s="264"/>
      <c r="M76" s="264"/>
      <c r="N76" s="264"/>
      <c r="O76" s="264"/>
      <c r="P76" s="264"/>
      <c r="Q76" s="264"/>
      <c r="R76" s="264"/>
      <c r="S76" s="264"/>
      <c r="T76" s="264"/>
      <c r="U76" s="264"/>
      <c r="V76" s="264"/>
      <c r="W76" s="264"/>
      <c r="X76" s="264"/>
      <c r="Y76" s="264"/>
      <c r="Z76" s="264"/>
      <c r="AA76" s="264"/>
      <c r="AB76" s="264"/>
      <c r="AC76" s="264"/>
      <c r="AD76" s="264"/>
      <c r="AE76" s="264"/>
      <c r="AF76" s="264"/>
      <c r="AG76" s="264"/>
      <c r="AH76" s="264"/>
      <c r="AI76" s="264"/>
      <c r="AJ76" s="264"/>
      <c r="AK76" s="264"/>
      <c r="AL76" s="264"/>
      <c r="AM76" s="264"/>
      <c r="AN76" s="113"/>
      <c r="AO76" s="32"/>
      <c r="AY76" s="16"/>
    </row>
    <row r="77" spans="1:51" s="15" customFormat="1" x14ac:dyDescent="0.3">
      <c r="A77" s="343"/>
      <c r="C77" s="260"/>
      <c r="D77" s="79">
        <f t="shared" si="35"/>
        <v>0</v>
      </c>
      <c r="E77" s="262"/>
      <c r="F77" s="262"/>
      <c r="G77" s="262"/>
      <c r="H77" s="262"/>
      <c r="I77" s="262"/>
      <c r="J77" s="263"/>
      <c r="K77" s="264"/>
      <c r="L77" s="264"/>
      <c r="M77" s="264"/>
      <c r="N77" s="264"/>
      <c r="O77" s="264"/>
      <c r="P77" s="264"/>
      <c r="Q77" s="264"/>
      <c r="R77" s="264"/>
      <c r="S77" s="264"/>
      <c r="T77" s="264"/>
      <c r="U77" s="264"/>
      <c r="V77" s="264"/>
      <c r="W77" s="264"/>
      <c r="X77" s="264"/>
      <c r="Y77" s="264"/>
      <c r="Z77" s="264"/>
      <c r="AA77" s="264"/>
      <c r="AB77" s="264"/>
      <c r="AC77" s="264"/>
      <c r="AD77" s="264"/>
      <c r="AE77" s="264"/>
      <c r="AF77" s="264"/>
      <c r="AG77" s="264"/>
      <c r="AH77" s="264"/>
      <c r="AI77" s="264"/>
      <c r="AJ77" s="264"/>
      <c r="AK77" s="264"/>
      <c r="AL77" s="264"/>
      <c r="AM77" s="264"/>
      <c r="AN77" s="113"/>
      <c r="AO77" s="32"/>
      <c r="AY77" s="16"/>
    </row>
    <row r="78" spans="1:51" s="15" customFormat="1" x14ac:dyDescent="0.3">
      <c r="A78" s="343"/>
      <c r="C78" s="260"/>
      <c r="D78" s="79">
        <f t="shared" si="35"/>
        <v>0</v>
      </c>
      <c r="E78" s="262"/>
      <c r="F78" s="262"/>
      <c r="G78" s="262"/>
      <c r="H78" s="262"/>
      <c r="I78" s="262"/>
      <c r="J78" s="263"/>
      <c r="K78" s="264"/>
      <c r="L78" s="264"/>
      <c r="M78" s="264"/>
      <c r="N78" s="264"/>
      <c r="O78" s="264"/>
      <c r="P78" s="264"/>
      <c r="Q78" s="264"/>
      <c r="R78" s="264"/>
      <c r="S78" s="264"/>
      <c r="T78" s="264"/>
      <c r="U78" s="264"/>
      <c r="V78" s="264"/>
      <c r="W78" s="264"/>
      <c r="X78" s="264"/>
      <c r="Y78" s="264"/>
      <c r="Z78" s="264"/>
      <c r="AA78" s="264"/>
      <c r="AB78" s="264"/>
      <c r="AC78" s="264"/>
      <c r="AD78" s="264"/>
      <c r="AE78" s="264"/>
      <c r="AF78" s="264"/>
      <c r="AG78" s="264"/>
      <c r="AH78" s="264"/>
      <c r="AI78" s="264"/>
      <c r="AJ78" s="264"/>
      <c r="AK78" s="264"/>
      <c r="AL78" s="264"/>
      <c r="AM78" s="264"/>
      <c r="AN78" s="113"/>
      <c r="AO78" s="32"/>
      <c r="AY78" s="16"/>
    </row>
    <row r="79" spans="1:51" s="15" customFormat="1" x14ac:dyDescent="0.3">
      <c r="A79" s="343"/>
      <c r="C79" s="260"/>
      <c r="D79" s="79">
        <f t="shared" si="35"/>
        <v>0</v>
      </c>
      <c r="E79" s="262"/>
      <c r="F79" s="262"/>
      <c r="G79" s="262"/>
      <c r="H79" s="262"/>
      <c r="I79" s="262"/>
      <c r="J79" s="263"/>
      <c r="K79" s="264"/>
      <c r="L79" s="264"/>
      <c r="M79" s="264"/>
      <c r="N79" s="264"/>
      <c r="O79" s="264"/>
      <c r="P79" s="264"/>
      <c r="Q79" s="264"/>
      <c r="R79" s="264"/>
      <c r="S79" s="264"/>
      <c r="T79" s="264"/>
      <c r="U79" s="264"/>
      <c r="V79" s="264"/>
      <c r="W79" s="264"/>
      <c r="X79" s="264"/>
      <c r="Y79" s="264"/>
      <c r="Z79" s="264"/>
      <c r="AA79" s="264"/>
      <c r="AB79" s="264"/>
      <c r="AC79" s="264"/>
      <c r="AD79" s="264"/>
      <c r="AE79" s="264"/>
      <c r="AF79" s="264"/>
      <c r="AG79" s="264"/>
      <c r="AH79" s="264"/>
      <c r="AI79" s="264"/>
      <c r="AJ79" s="264"/>
      <c r="AK79" s="264"/>
      <c r="AL79" s="264"/>
      <c r="AM79" s="264"/>
      <c r="AN79" s="113"/>
      <c r="AO79" s="32"/>
      <c r="AY79" s="16"/>
    </row>
    <row r="80" spans="1:51" s="15" customFormat="1" x14ac:dyDescent="0.3">
      <c r="A80" s="343"/>
      <c r="C80" s="260"/>
      <c r="D80" s="79">
        <f t="shared" si="35"/>
        <v>0</v>
      </c>
      <c r="E80" s="262"/>
      <c r="F80" s="262"/>
      <c r="G80" s="262"/>
      <c r="H80" s="262"/>
      <c r="I80" s="262"/>
      <c r="J80" s="263"/>
      <c r="K80" s="264"/>
      <c r="L80" s="264"/>
      <c r="M80" s="264"/>
      <c r="N80" s="264"/>
      <c r="O80" s="264"/>
      <c r="P80" s="264"/>
      <c r="Q80" s="264"/>
      <c r="R80" s="264"/>
      <c r="S80" s="264"/>
      <c r="T80" s="264"/>
      <c r="U80" s="264"/>
      <c r="V80" s="264"/>
      <c r="W80" s="264"/>
      <c r="X80" s="264"/>
      <c r="Y80" s="264"/>
      <c r="Z80" s="264"/>
      <c r="AA80" s="264"/>
      <c r="AB80" s="264"/>
      <c r="AC80" s="264"/>
      <c r="AD80" s="264"/>
      <c r="AE80" s="264"/>
      <c r="AF80" s="264"/>
      <c r="AG80" s="264"/>
      <c r="AH80" s="264"/>
      <c r="AI80" s="264"/>
      <c r="AJ80" s="264"/>
      <c r="AK80" s="264"/>
      <c r="AL80" s="264"/>
      <c r="AM80" s="264"/>
      <c r="AN80" s="113"/>
      <c r="AO80" s="32"/>
      <c r="AY80" s="16"/>
    </row>
    <row r="81" spans="1:51" s="15" customFormat="1" x14ac:dyDescent="0.3">
      <c r="A81" s="343"/>
      <c r="C81" s="261"/>
      <c r="D81" s="79">
        <f t="shared" si="35"/>
        <v>0</v>
      </c>
      <c r="E81" s="262"/>
      <c r="F81" s="262"/>
      <c r="G81" s="262"/>
      <c r="H81" s="262"/>
      <c r="I81" s="262"/>
      <c r="J81" s="263"/>
      <c r="K81" s="264"/>
      <c r="L81" s="264"/>
      <c r="M81" s="264"/>
      <c r="N81" s="264"/>
      <c r="O81" s="264"/>
      <c r="P81" s="264"/>
      <c r="Q81" s="264"/>
      <c r="R81" s="264"/>
      <c r="S81" s="264"/>
      <c r="T81" s="264"/>
      <c r="U81" s="264"/>
      <c r="V81" s="264"/>
      <c r="W81" s="264"/>
      <c r="X81" s="264"/>
      <c r="Y81" s="264"/>
      <c r="Z81" s="264"/>
      <c r="AA81" s="264"/>
      <c r="AB81" s="264"/>
      <c r="AC81" s="264"/>
      <c r="AD81" s="264"/>
      <c r="AE81" s="264"/>
      <c r="AF81" s="264"/>
      <c r="AG81" s="264"/>
      <c r="AH81" s="264"/>
      <c r="AI81" s="264"/>
      <c r="AJ81" s="264"/>
      <c r="AK81" s="264"/>
      <c r="AL81" s="264"/>
      <c r="AM81" s="264"/>
      <c r="AN81" s="113"/>
      <c r="AO81" s="32"/>
      <c r="AY81" s="16"/>
    </row>
    <row r="82" spans="1:51" s="15" customFormat="1" ht="10.5" hidden="1" customHeight="1" outlineLevel="1" x14ac:dyDescent="0.3">
      <c r="A82" s="343"/>
      <c r="C82" s="260"/>
      <c r="D82" s="79">
        <f t="shared" si="35"/>
        <v>0</v>
      </c>
      <c r="E82" s="262"/>
      <c r="F82" s="262"/>
      <c r="G82" s="262"/>
      <c r="H82" s="262"/>
      <c r="I82" s="262"/>
      <c r="J82" s="263"/>
      <c r="K82" s="264"/>
      <c r="L82" s="264"/>
      <c r="M82" s="264"/>
      <c r="N82" s="264"/>
      <c r="O82" s="264"/>
      <c r="P82" s="264"/>
      <c r="Q82" s="264"/>
      <c r="R82" s="264"/>
      <c r="S82" s="264"/>
      <c r="T82" s="264"/>
      <c r="U82" s="264"/>
      <c r="V82" s="264"/>
      <c r="W82" s="264"/>
      <c r="X82" s="264"/>
      <c r="Y82" s="264"/>
      <c r="Z82" s="264"/>
      <c r="AA82" s="264"/>
      <c r="AB82" s="264"/>
      <c r="AC82" s="264"/>
      <c r="AD82" s="264"/>
      <c r="AE82" s="264"/>
      <c r="AF82" s="264"/>
      <c r="AG82" s="264"/>
      <c r="AH82" s="264"/>
      <c r="AI82" s="264"/>
      <c r="AJ82" s="264"/>
      <c r="AK82" s="264"/>
      <c r="AL82" s="264"/>
      <c r="AM82" s="264"/>
      <c r="AN82" s="113"/>
      <c r="AO82" s="32"/>
      <c r="AY82" s="16"/>
    </row>
    <row r="83" spans="1:51" s="15" customFormat="1" ht="10.5" hidden="1" customHeight="1" outlineLevel="1" x14ac:dyDescent="0.3">
      <c r="A83" s="343"/>
      <c r="C83" s="260"/>
      <c r="D83" s="79">
        <f t="shared" si="35"/>
        <v>0</v>
      </c>
      <c r="E83" s="262"/>
      <c r="F83" s="262"/>
      <c r="G83" s="262"/>
      <c r="H83" s="262"/>
      <c r="I83" s="262"/>
      <c r="J83" s="263"/>
      <c r="K83" s="264"/>
      <c r="L83" s="264"/>
      <c r="M83" s="264"/>
      <c r="N83" s="264"/>
      <c r="O83" s="264"/>
      <c r="P83" s="264"/>
      <c r="Q83" s="264"/>
      <c r="R83" s="264"/>
      <c r="S83" s="264"/>
      <c r="T83" s="264"/>
      <c r="U83" s="264"/>
      <c r="V83" s="264"/>
      <c r="W83" s="264"/>
      <c r="X83" s="264"/>
      <c r="Y83" s="264"/>
      <c r="Z83" s="264"/>
      <c r="AA83" s="264"/>
      <c r="AB83" s="264"/>
      <c r="AC83" s="264"/>
      <c r="AD83" s="264"/>
      <c r="AE83" s="264"/>
      <c r="AF83" s="264"/>
      <c r="AG83" s="264"/>
      <c r="AH83" s="264"/>
      <c r="AI83" s="264"/>
      <c r="AJ83" s="264"/>
      <c r="AK83" s="264"/>
      <c r="AL83" s="264"/>
      <c r="AM83" s="264"/>
      <c r="AN83" s="113"/>
      <c r="AO83" s="32"/>
      <c r="AY83" s="16"/>
    </row>
    <row r="84" spans="1:51" s="15" customFormat="1" ht="10.5" hidden="1" customHeight="1" outlineLevel="1" x14ac:dyDescent="0.3">
      <c r="A84" s="343"/>
      <c r="C84" s="260"/>
      <c r="D84" s="79">
        <f t="shared" si="35"/>
        <v>0</v>
      </c>
      <c r="E84" s="262"/>
      <c r="F84" s="262"/>
      <c r="G84" s="262"/>
      <c r="H84" s="262"/>
      <c r="I84" s="262"/>
      <c r="J84" s="263"/>
      <c r="K84" s="264"/>
      <c r="L84" s="264"/>
      <c r="M84" s="264"/>
      <c r="N84" s="264"/>
      <c r="O84" s="264"/>
      <c r="P84" s="264"/>
      <c r="Q84" s="264"/>
      <c r="R84" s="264"/>
      <c r="S84" s="264"/>
      <c r="T84" s="264"/>
      <c r="U84" s="264"/>
      <c r="V84" s="264"/>
      <c r="W84" s="264"/>
      <c r="X84" s="264"/>
      <c r="Y84" s="264"/>
      <c r="Z84" s="264"/>
      <c r="AA84" s="264"/>
      <c r="AB84" s="264"/>
      <c r="AC84" s="264"/>
      <c r="AD84" s="264"/>
      <c r="AE84" s="264"/>
      <c r="AF84" s="264"/>
      <c r="AG84" s="264"/>
      <c r="AH84" s="264"/>
      <c r="AI84" s="264"/>
      <c r="AJ84" s="264"/>
      <c r="AK84" s="264"/>
      <c r="AL84" s="264"/>
      <c r="AM84" s="264"/>
      <c r="AN84" s="113"/>
      <c r="AO84" s="32"/>
      <c r="AY84" s="16"/>
    </row>
    <row r="85" spans="1:51" s="15" customFormat="1" ht="10.5" hidden="1" customHeight="1" outlineLevel="1" x14ac:dyDescent="0.3">
      <c r="A85" s="343"/>
      <c r="C85" s="260"/>
      <c r="D85" s="79">
        <f t="shared" si="35"/>
        <v>0</v>
      </c>
      <c r="E85" s="262"/>
      <c r="F85" s="262"/>
      <c r="G85" s="262"/>
      <c r="H85" s="262"/>
      <c r="I85" s="262"/>
      <c r="J85" s="263"/>
      <c r="K85" s="264"/>
      <c r="L85" s="264"/>
      <c r="M85" s="264"/>
      <c r="N85" s="264"/>
      <c r="O85" s="264"/>
      <c r="P85" s="264"/>
      <c r="Q85" s="264"/>
      <c r="R85" s="264"/>
      <c r="S85" s="264"/>
      <c r="T85" s="264"/>
      <c r="U85" s="264"/>
      <c r="V85" s="264"/>
      <c r="W85" s="264"/>
      <c r="X85" s="264"/>
      <c r="Y85" s="264"/>
      <c r="Z85" s="264"/>
      <c r="AA85" s="264"/>
      <c r="AB85" s="264"/>
      <c r="AC85" s="264"/>
      <c r="AD85" s="264"/>
      <c r="AE85" s="264"/>
      <c r="AF85" s="264"/>
      <c r="AG85" s="264"/>
      <c r="AH85" s="264"/>
      <c r="AI85" s="264"/>
      <c r="AJ85" s="264"/>
      <c r="AK85" s="264"/>
      <c r="AL85" s="264"/>
      <c r="AM85" s="264"/>
      <c r="AN85" s="113"/>
      <c r="AO85" s="32"/>
      <c r="AY85" s="16"/>
    </row>
    <row r="86" spans="1:51" s="15" customFormat="1" ht="10.5" hidden="1" customHeight="1" outlineLevel="1" x14ac:dyDescent="0.3">
      <c r="A86" s="343"/>
      <c r="C86" s="260"/>
      <c r="D86" s="79">
        <f t="shared" si="35"/>
        <v>0</v>
      </c>
      <c r="E86" s="262"/>
      <c r="F86" s="262"/>
      <c r="G86" s="262"/>
      <c r="H86" s="262"/>
      <c r="I86" s="262"/>
      <c r="J86" s="263"/>
      <c r="K86" s="264"/>
      <c r="L86" s="264"/>
      <c r="M86" s="264"/>
      <c r="N86" s="264"/>
      <c r="O86" s="264"/>
      <c r="P86" s="264"/>
      <c r="Q86" s="264"/>
      <c r="R86" s="264"/>
      <c r="S86" s="264"/>
      <c r="T86" s="264"/>
      <c r="U86" s="264"/>
      <c r="V86" s="264"/>
      <c r="W86" s="264"/>
      <c r="X86" s="264"/>
      <c r="Y86" s="264"/>
      <c r="Z86" s="264"/>
      <c r="AA86" s="264"/>
      <c r="AB86" s="264"/>
      <c r="AC86" s="264"/>
      <c r="AD86" s="264"/>
      <c r="AE86" s="264"/>
      <c r="AF86" s="264"/>
      <c r="AG86" s="264"/>
      <c r="AH86" s="264"/>
      <c r="AI86" s="264"/>
      <c r="AJ86" s="264"/>
      <c r="AK86" s="264"/>
      <c r="AL86" s="264"/>
      <c r="AM86" s="264"/>
      <c r="AN86" s="113"/>
      <c r="AO86" s="32"/>
      <c r="AY86" s="16"/>
    </row>
    <row r="87" spans="1:51" s="15" customFormat="1" ht="10.5" hidden="1" customHeight="1" outlineLevel="1" x14ac:dyDescent="0.3">
      <c r="A87" s="343"/>
      <c r="C87" s="260"/>
      <c r="D87" s="79">
        <f t="shared" si="35"/>
        <v>0</v>
      </c>
      <c r="E87" s="262"/>
      <c r="F87" s="262"/>
      <c r="G87" s="262"/>
      <c r="H87" s="262"/>
      <c r="I87" s="262"/>
      <c r="J87" s="263"/>
      <c r="K87" s="264"/>
      <c r="L87" s="264"/>
      <c r="M87" s="264"/>
      <c r="N87" s="264"/>
      <c r="O87" s="264"/>
      <c r="P87" s="264"/>
      <c r="Q87" s="264"/>
      <c r="R87" s="264"/>
      <c r="S87" s="264"/>
      <c r="T87" s="264"/>
      <c r="U87" s="264"/>
      <c r="V87" s="264"/>
      <c r="W87" s="264"/>
      <c r="X87" s="264"/>
      <c r="Y87" s="264"/>
      <c r="Z87" s="264"/>
      <c r="AA87" s="264"/>
      <c r="AB87" s="264"/>
      <c r="AC87" s="264"/>
      <c r="AD87" s="264"/>
      <c r="AE87" s="264"/>
      <c r="AF87" s="264"/>
      <c r="AG87" s="264"/>
      <c r="AH87" s="264"/>
      <c r="AI87" s="264"/>
      <c r="AJ87" s="264"/>
      <c r="AK87" s="264"/>
      <c r="AL87" s="264"/>
      <c r="AM87" s="264"/>
      <c r="AN87" s="113"/>
      <c r="AO87" s="32"/>
      <c r="AY87" s="16"/>
    </row>
    <row r="88" spans="1:51" s="15" customFormat="1" ht="10.5" hidden="1" customHeight="1" outlineLevel="1" x14ac:dyDescent="0.3">
      <c r="A88" s="343"/>
      <c r="C88" s="260"/>
      <c r="D88" s="79">
        <f t="shared" si="35"/>
        <v>0</v>
      </c>
      <c r="E88" s="262"/>
      <c r="F88" s="262"/>
      <c r="G88" s="262"/>
      <c r="H88" s="262"/>
      <c r="I88" s="262"/>
      <c r="J88" s="263"/>
      <c r="K88" s="264"/>
      <c r="L88" s="264"/>
      <c r="M88" s="264"/>
      <c r="N88" s="264"/>
      <c r="O88" s="264"/>
      <c r="P88" s="264"/>
      <c r="Q88" s="264"/>
      <c r="R88" s="264"/>
      <c r="S88" s="264"/>
      <c r="T88" s="264"/>
      <c r="U88" s="264"/>
      <c r="V88" s="264"/>
      <c r="W88" s="264"/>
      <c r="X88" s="264"/>
      <c r="Y88" s="264"/>
      <c r="Z88" s="264"/>
      <c r="AA88" s="264"/>
      <c r="AB88" s="264"/>
      <c r="AC88" s="264"/>
      <c r="AD88" s="264"/>
      <c r="AE88" s="264"/>
      <c r="AF88" s="264"/>
      <c r="AG88" s="264"/>
      <c r="AH88" s="264"/>
      <c r="AI88" s="264"/>
      <c r="AJ88" s="264"/>
      <c r="AK88" s="264"/>
      <c r="AL88" s="264"/>
      <c r="AM88" s="264"/>
      <c r="AN88" s="113"/>
      <c r="AO88" s="32"/>
      <c r="AY88" s="16"/>
    </row>
    <row r="89" spans="1:51" s="15" customFormat="1" ht="10.5" hidden="1" customHeight="1" outlineLevel="1" x14ac:dyDescent="0.3">
      <c r="A89" s="343"/>
      <c r="C89" s="260"/>
      <c r="D89" s="79">
        <f t="shared" si="35"/>
        <v>0</v>
      </c>
      <c r="E89" s="262"/>
      <c r="F89" s="262"/>
      <c r="G89" s="262"/>
      <c r="H89" s="262"/>
      <c r="I89" s="262"/>
      <c r="J89" s="263"/>
      <c r="K89" s="264"/>
      <c r="L89" s="264"/>
      <c r="M89" s="264"/>
      <c r="N89" s="264"/>
      <c r="O89" s="264"/>
      <c r="P89" s="264"/>
      <c r="Q89" s="264"/>
      <c r="R89" s="264"/>
      <c r="S89" s="264"/>
      <c r="T89" s="264"/>
      <c r="U89" s="264"/>
      <c r="V89" s="264"/>
      <c r="W89" s="264"/>
      <c r="X89" s="264"/>
      <c r="Y89" s="264"/>
      <c r="Z89" s="264"/>
      <c r="AA89" s="264"/>
      <c r="AB89" s="264"/>
      <c r="AC89" s="264"/>
      <c r="AD89" s="264"/>
      <c r="AE89" s="264"/>
      <c r="AF89" s="264"/>
      <c r="AG89" s="264"/>
      <c r="AH89" s="264"/>
      <c r="AI89" s="264"/>
      <c r="AJ89" s="264"/>
      <c r="AK89" s="264"/>
      <c r="AL89" s="264"/>
      <c r="AM89" s="264"/>
      <c r="AN89" s="113"/>
      <c r="AO89" s="32"/>
      <c r="AY89" s="16"/>
    </row>
    <row r="90" spans="1:51" s="15" customFormat="1" ht="10.5" hidden="1" customHeight="1" outlineLevel="1" x14ac:dyDescent="0.3">
      <c r="A90" s="343"/>
      <c r="C90" s="260"/>
      <c r="D90" s="79">
        <f t="shared" si="35"/>
        <v>0</v>
      </c>
      <c r="E90" s="262"/>
      <c r="F90" s="262"/>
      <c r="G90" s="262"/>
      <c r="H90" s="262"/>
      <c r="I90" s="262"/>
      <c r="J90" s="263"/>
      <c r="K90" s="264"/>
      <c r="L90" s="264"/>
      <c r="M90" s="264"/>
      <c r="N90" s="264"/>
      <c r="O90" s="264"/>
      <c r="P90" s="264"/>
      <c r="Q90" s="264"/>
      <c r="R90" s="264"/>
      <c r="S90" s="264"/>
      <c r="T90" s="264"/>
      <c r="U90" s="264"/>
      <c r="V90" s="264"/>
      <c r="W90" s="264"/>
      <c r="X90" s="264"/>
      <c r="Y90" s="264"/>
      <c r="Z90" s="264"/>
      <c r="AA90" s="264"/>
      <c r="AB90" s="264"/>
      <c r="AC90" s="264"/>
      <c r="AD90" s="264"/>
      <c r="AE90" s="264"/>
      <c r="AF90" s="264"/>
      <c r="AG90" s="264"/>
      <c r="AH90" s="264"/>
      <c r="AI90" s="264"/>
      <c r="AJ90" s="264"/>
      <c r="AK90" s="264"/>
      <c r="AL90" s="264"/>
      <c r="AM90" s="264"/>
      <c r="AN90" s="113"/>
      <c r="AO90" s="32"/>
      <c r="AY90" s="16"/>
    </row>
    <row r="91" spans="1:51" s="15" customFormat="1" ht="10.5" hidden="1" customHeight="1" outlineLevel="1" x14ac:dyDescent="0.3">
      <c r="A91" s="343"/>
      <c r="C91" s="260"/>
      <c r="D91" s="79">
        <f t="shared" si="35"/>
        <v>0</v>
      </c>
      <c r="E91" s="262"/>
      <c r="F91" s="262"/>
      <c r="G91" s="262"/>
      <c r="H91" s="262"/>
      <c r="I91" s="262"/>
      <c r="J91" s="263"/>
      <c r="K91" s="264"/>
      <c r="L91" s="264"/>
      <c r="M91" s="264"/>
      <c r="N91" s="264"/>
      <c r="O91" s="264"/>
      <c r="P91" s="264"/>
      <c r="Q91" s="264"/>
      <c r="R91" s="264"/>
      <c r="S91" s="264"/>
      <c r="T91" s="264"/>
      <c r="U91" s="264"/>
      <c r="V91" s="264"/>
      <c r="W91" s="264"/>
      <c r="X91" s="264"/>
      <c r="Y91" s="264"/>
      <c r="Z91" s="264"/>
      <c r="AA91" s="264"/>
      <c r="AB91" s="264"/>
      <c r="AC91" s="264"/>
      <c r="AD91" s="264"/>
      <c r="AE91" s="264"/>
      <c r="AF91" s="264"/>
      <c r="AG91" s="264"/>
      <c r="AH91" s="264"/>
      <c r="AI91" s="264"/>
      <c r="AJ91" s="264"/>
      <c r="AK91" s="264"/>
      <c r="AL91" s="264"/>
      <c r="AM91" s="264"/>
      <c r="AN91" s="113"/>
      <c r="AO91" s="32"/>
      <c r="AY91" s="16"/>
    </row>
    <row r="92" spans="1:51" s="15" customFormat="1" ht="10.5" hidden="1" customHeight="1" outlineLevel="1" x14ac:dyDescent="0.3">
      <c r="A92" s="343"/>
      <c r="C92" s="260"/>
      <c r="D92" s="79">
        <f t="shared" si="35"/>
        <v>0</v>
      </c>
      <c r="E92" s="262"/>
      <c r="F92" s="262"/>
      <c r="G92" s="262"/>
      <c r="H92" s="262"/>
      <c r="I92" s="262"/>
      <c r="J92" s="263"/>
      <c r="K92" s="264"/>
      <c r="L92" s="264"/>
      <c r="M92" s="264"/>
      <c r="N92" s="264"/>
      <c r="O92" s="264"/>
      <c r="P92" s="264"/>
      <c r="Q92" s="264"/>
      <c r="R92" s="264"/>
      <c r="S92" s="264"/>
      <c r="T92" s="264"/>
      <c r="U92" s="264"/>
      <c r="V92" s="264"/>
      <c r="W92" s="264"/>
      <c r="X92" s="264"/>
      <c r="Y92" s="264"/>
      <c r="Z92" s="264"/>
      <c r="AA92" s="264"/>
      <c r="AB92" s="264"/>
      <c r="AC92" s="264"/>
      <c r="AD92" s="264"/>
      <c r="AE92" s="264"/>
      <c r="AF92" s="264"/>
      <c r="AG92" s="264"/>
      <c r="AH92" s="264"/>
      <c r="AI92" s="264"/>
      <c r="AJ92" s="264"/>
      <c r="AK92" s="264"/>
      <c r="AL92" s="264"/>
      <c r="AM92" s="264"/>
      <c r="AN92" s="113"/>
      <c r="AO92" s="32"/>
      <c r="AY92" s="16"/>
    </row>
    <row r="93" spans="1:51" s="15" customFormat="1" ht="10.5" hidden="1" customHeight="1" outlineLevel="1" x14ac:dyDescent="0.3">
      <c r="A93" s="343"/>
      <c r="C93" s="260"/>
      <c r="D93" s="79">
        <f t="shared" si="35"/>
        <v>0</v>
      </c>
      <c r="E93" s="262"/>
      <c r="F93" s="262"/>
      <c r="G93" s="262"/>
      <c r="H93" s="262"/>
      <c r="I93" s="262"/>
      <c r="J93" s="263"/>
      <c r="K93" s="264"/>
      <c r="L93" s="264"/>
      <c r="M93" s="264"/>
      <c r="N93" s="264"/>
      <c r="O93" s="264"/>
      <c r="P93" s="264"/>
      <c r="Q93" s="264"/>
      <c r="R93" s="264"/>
      <c r="S93" s="264"/>
      <c r="T93" s="264"/>
      <c r="U93" s="264"/>
      <c r="V93" s="264"/>
      <c r="W93" s="264"/>
      <c r="X93" s="264"/>
      <c r="Y93" s="264"/>
      <c r="Z93" s="264"/>
      <c r="AA93" s="264"/>
      <c r="AB93" s="264"/>
      <c r="AC93" s="264"/>
      <c r="AD93" s="264"/>
      <c r="AE93" s="264"/>
      <c r="AF93" s="264"/>
      <c r="AG93" s="264"/>
      <c r="AH93" s="264"/>
      <c r="AI93" s="264"/>
      <c r="AJ93" s="264"/>
      <c r="AK93" s="264"/>
      <c r="AL93" s="264"/>
      <c r="AM93" s="264"/>
      <c r="AN93" s="113"/>
      <c r="AO93" s="32"/>
      <c r="AY93" s="16"/>
    </row>
    <row r="94" spans="1:51" s="15" customFormat="1" ht="10.5" hidden="1" customHeight="1" outlineLevel="1" x14ac:dyDescent="0.3">
      <c r="A94" s="343"/>
      <c r="C94" s="260"/>
      <c r="D94" s="79">
        <f t="shared" si="35"/>
        <v>0</v>
      </c>
      <c r="E94" s="262"/>
      <c r="F94" s="262"/>
      <c r="G94" s="262"/>
      <c r="H94" s="262"/>
      <c r="I94" s="262"/>
      <c r="J94" s="263"/>
      <c r="K94" s="264"/>
      <c r="L94" s="264"/>
      <c r="M94" s="264"/>
      <c r="N94" s="264"/>
      <c r="O94" s="264"/>
      <c r="P94" s="264"/>
      <c r="Q94" s="264"/>
      <c r="R94" s="264"/>
      <c r="S94" s="264"/>
      <c r="T94" s="264"/>
      <c r="U94" s="264"/>
      <c r="V94" s="264"/>
      <c r="W94" s="264"/>
      <c r="X94" s="264"/>
      <c r="Y94" s="264"/>
      <c r="Z94" s="264"/>
      <c r="AA94" s="264"/>
      <c r="AB94" s="264"/>
      <c r="AC94" s="264"/>
      <c r="AD94" s="264"/>
      <c r="AE94" s="264"/>
      <c r="AF94" s="264"/>
      <c r="AG94" s="264"/>
      <c r="AH94" s="264"/>
      <c r="AI94" s="264"/>
      <c r="AJ94" s="264"/>
      <c r="AK94" s="264"/>
      <c r="AL94" s="264"/>
      <c r="AM94" s="264"/>
      <c r="AN94" s="113"/>
      <c r="AO94" s="32"/>
      <c r="AY94" s="16"/>
    </row>
    <row r="95" spans="1:51" s="15" customFormat="1" ht="10.5" hidden="1" customHeight="1" outlineLevel="1" x14ac:dyDescent="0.3">
      <c r="A95" s="343"/>
      <c r="C95" s="260"/>
      <c r="D95" s="79">
        <f t="shared" si="35"/>
        <v>0</v>
      </c>
      <c r="E95" s="262"/>
      <c r="F95" s="262"/>
      <c r="G95" s="262"/>
      <c r="H95" s="262"/>
      <c r="I95" s="262"/>
      <c r="J95" s="263"/>
      <c r="K95" s="264"/>
      <c r="L95" s="264"/>
      <c r="M95" s="264"/>
      <c r="N95" s="264"/>
      <c r="O95" s="264"/>
      <c r="P95" s="264"/>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113"/>
      <c r="AO95" s="32"/>
      <c r="AY95" s="16"/>
    </row>
    <row r="96" spans="1:51" s="15" customFormat="1" ht="10.5" hidden="1" customHeight="1" outlineLevel="1" x14ac:dyDescent="0.3">
      <c r="A96" s="343"/>
      <c r="C96" s="260"/>
      <c r="D96" s="79">
        <f t="shared" si="35"/>
        <v>0</v>
      </c>
      <c r="E96" s="262"/>
      <c r="F96" s="262"/>
      <c r="G96" s="262"/>
      <c r="H96" s="262"/>
      <c r="I96" s="262"/>
      <c r="J96" s="263"/>
      <c r="K96" s="264"/>
      <c r="L96" s="264"/>
      <c r="M96" s="264"/>
      <c r="N96" s="264"/>
      <c r="O96" s="264"/>
      <c r="P96" s="264"/>
      <c r="Q96" s="264"/>
      <c r="R96" s="264"/>
      <c r="S96" s="264"/>
      <c r="T96" s="264"/>
      <c r="U96" s="264"/>
      <c r="V96" s="264"/>
      <c r="W96" s="264"/>
      <c r="X96" s="264"/>
      <c r="Y96" s="264"/>
      <c r="Z96" s="264"/>
      <c r="AA96" s="264"/>
      <c r="AB96" s="264"/>
      <c r="AC96" s="264"/>
      <c r="AD96" s="264"/>
      <c r="AE96" s="264"/>
      <c r="AF96" s="264"/>
      <c r="AG96" s="264"/>
      <c r="AH96" s="264"/>
      <c r="AI96" s="264"/>
      <c r="AJ96" s="264"/>
      <c r="AK96" s="264"/>
      <c r="AL96" s="264"/>
      <c r="AM96" s="264"/>
      <c r="AN96" s="113"/>
      <c r="AO96" s="32"/>
      <c r="AY96" s="16"/>
    </row>
    <row r="97" spans="1:51" s="15" customFormat="1" ht="10.5" hidden="1" customHeight="1" outlineLevel="1" x14ac:dyDescent="0.3">
      <c r="A97" s="343"/>
      <c r="C97" s="260"/>
      <c r="D97" s="79">
        <f t="shared" si="35"/>
        <v>0</v>
      </c>
      <c r="E97" s="262"/>
      <c r="F97" s="262"/>
      <c r="G97" s="262"/>
      <c r="H97" s="262"/>
      <c r="I97" s="262"/>
      <c r="J97" s="263"/>
      <c r="K97" s="264"/>
      <c r="L97" s="264"/>
      <c r="M97" s="264"/>
      <c r="N97" s="264"/>
      <c r="O97" s="264"/>
      <c r="P97" s="264"/>
      <c r="Q97" s="264"/>
      <c r="R97" s="264"/>
      <c r="S97" s="264"/>
      <c r="T97" s="264"/>
      <c r="U97" s="264"/>
      <c r="V97" s="264"/>
      <c r="W97" s="264"/>
      <c r="X97" s="264"/>
      <c r="Y97" s="264"/>
      <c r="Z97" s="264"/>
      <c r="AA97" s="264"/>
      <c r="AB97" s="264"/>
      <c r="AC97" s="264"/>
      <c r="AD97" s="264"/>
      <c r="AE97" s="264"/>
      <c r="AF97" s="264"/>
      <c r="AG97" s="264"/>
      <c r="AH97" s="264"/>
      <c r="AI97" s="264"/>
      <c r="AJ97" s="264"/>
      <c r="AK97" s="264"/>
      <c r="AL97" s="264"/>
      <c r="AM97" s="264"/>
      <c r="AN97" s="113"/>
      <c r="AO97" s="32"/>
      <c r="AY97" s="16"/>
    </row>
    <row r="98" spans="1:51" s="15" customFormat="1" ht="10.5" hidden="1" customHeight="1" outlineLevel="1" x14ac:dyDescent="0.3">
      <c r="A98" s="343"/>
      <c r="C98" s="260"/>
      <c r="D98" s="79">
        <f t="shared" si="35"/>
        <v>0</v>
      </c>
      <c r="E98" s="262"/>
      <c r="F98" s="262"/>
      <c r="G98" s="262"/>
      <c r="H98" s="262"/>
      <c r="I98" s="262"/>
      <c r="J98" s="263"/>
      <c r="K98" s="264"/>
      <c r="L98" s="264"/>
      <c r="M98" s="264"/>
      <c r="N98" s="264"/>
      <c r="O98" s="264"/>
      <c r="P98" s="264"/>
      <c r="Q98" s="264"/>
      <c r="R98" s="264"/>
      <c r="S98" s="264"/>
      <c r="T98" s="264"/>
      <c r="U98" s="264"/>
      <c r="V98" s="264"/>
      <c r="W98" s="264"/>
      <c r="X98" s="264"/>
      <c r="Y98" s="264"/>
      <c r="Z98" s="264"/>
      <c r="AA98" s="264"/>
      <c r="AB98" s="264"/>
      <c r="AC98" s="264"/>
      <c r="AD98" s="264"/>
      <c r="AE98" s="264"/>
      <c r="AF98" s="264"/>
      <c r="AG98" s="264"/>
      <c r="AH98" s="264"/>
      <c r="AI98" s="264"/>
      <c r="AJ98" s="264"/>
      <c r="AK98" s="264"/>
      <c r="AL98" s="264"/>
      <c r="AM98" s="264"/>
      <c r="AN98" s="113"/>
      <c r="AO98" s="32"/>
      <c r="AY98" s="16"/>
    </row>
    <row r="99" spans="1:51" s="15" customFormat="1" ht="10.5" hidden="1" customHeight="1" outlineLevel="1" x14ac:dyDescent="0.3">
      <c r="A99" s="343"/>
      <c r="C99" s="260"/>
      <c r="D99" s="79">
        <f t="shared" si="35"/>
        <v>0</v>
      </c>
      <c r="E99" s="262"/>
      <c r="F99" s="262"/>
      <c r="G99" s="262"/>
      <c r="H99" s="262"/>
      <c r="I99" s="262"/>
      <c r="J99" s="263"/>
      <c r="K99" s="264"/>
      <c r="L99" s="264"/>
      <c r="M99" s="264"/>
      <c r="N99" s="264"/>
      <c r="O99" s="264"/>
      <c r="P99" s="264"/>
      <c r="Q99" s="264"/>
      <c r="R99" s="264"/>
      <c r="S99" s="264"/>
      <c r="T99" s="264"/>
      <c r="U99" s="264"/>
      <c r="V99" s="264"/>
      <c r="W99" s="264"/>
      <c r="X99" s="264"/>
      <c r="Y99" s="264"/>
      <c r="Z99" s="264"/>
      <c r="AA99" s="264"/>
      <c r="AB99" s="264"/>
      <c r="AC99" s="264"/>
      <c r="AD99" s="264"/>
      <c r="AE99" s="264"/>
      <c r="AF99" s="264"/>
      <c r="AG99" s="264"/>
      <c r="AH99" s="264"/>
      <c r="AI99" s="264"/>
      <c r="AJ99" s="264"/>
      <c r="AK99" s="264"/>
      <c r="AL99" s="264"/>
      <c r="AM99" s="264"/>
      <c r="AN99" s="113"/>
      <c r="AO99" s="32"/>
      <c r="AY99" s="16"/>
    </row>
    <row r="100" spans="1:51" s="15" customFormat="1" ht="10.5" hidden="1" customHeight="1" outlineLevel="1" x14ac:dyDescent="0.3">
      <c r="A100" s="343"/>
      <c r="C100" s="260"/>
      <c r="D100" s="79">
        <f t="shared" si="35"/>
        <v>0</v>
      </c>
      <c r="E100" s="262"/>
      <c r="F100" s="262"/>
      <c r="G100" s="262"/>
      <c r="H100" s="262"/>
      <c r="I100" s="262"/>
      <c r="J100" s="263"/>
      <c r="K100" s="264"/>
      <c r="L100" s="264"/>
      <c r="M100" s="264"/>
      <c r="N100" s="264"/>
      <c r="O100" s="264"/>
      <c r="P100" s="264"/>
      <c r="Q100" s="264"/>
      <c r="R100" s="264"/>
      <c r="S100" s="264"/>
      <c r="T100" s="264"/>
      <c r="U100" s="264"/>
      <c r="V100" s="264"/>
      <c r="W100" s="264"/>
      <c r="X100" s="264"/>
      <c r="Y100" s="264"/>
      <c r="Z100" s="264"/>
      <c r="AA100" s="264"/>
      <c r="AB100" s="264"/>
      <c r="AC100" s="264"/>
      <c r="AD100" s="264"/>
      <c r="AE100" s="264"/>
      <c r="AF100" s="264"/>
      <c r="AG100" s="264"/>
      <c r="AH100" s="264"/>
      <c r="AI100" s="264"/>
      <c r="AJ100" s="264"/>
      <c r="AK100" s="264"/>
      <c r="AL100" s="264"/>
      <c r="AM100" s="264"/>
      <c r="AN100" s="113"/>
      <c r="AO100" s="32"/>
      <c r="AY100" s="16"/>
    </row>
    <row r="101" spans="1:51" s="15" customFormat="1" ht="10.5" hidden="1" customHeight="1" outlineLevel="1" x14ac:dyDescent="0.3">
      <c r="A101" s="343"/>
      <c r="C101" s="260"/>
      <c r="D101" s="79">
        <f t="shared" si="35"/>
        <v>0</v>
      </c>
      <c r="E101" s="262"/>
      <c r="F101" s="262"/>
      <c r="G101" s="262"/>
      <c r="H101" s="262"/>
      <c r="I101" s="262"/>
      <c r="J101" s="263"/>
      <c r="K101" s="264"/>
      <c r="L101" s="264"/>
      <c r="M101" s="264"/>
      <c r="N101" s="264"/>
      <c r="O101" s="264"/>
      <c r="P101" s="264"/>
      <c r="Q101" s="264"/>
      <c r="R101" s="264"/>
      <c r="S101" s="264"/>
      <c r="T101" s="264"/>
      <c r="U101" s="264"/>
      <c r="V101" s="264"/>
      <c r="W101" s="264"/>
      <c r="X101" s="264"/>
      <c r="Y101" s="264"/>
      <c r="Z101" s="264"/>
      <c r="AA101" s="264"/>
      <c r="AB101" s="264"/>
      <c r="AC101" s="264"/>
      <c r="AD101" s="264"/>
      <c r="AE101" s="264"/>
      <c r="AF101" s="264"/>
      <c r="AG101" s="264"/>
      <c r="AH101" s="264"/>
      <c r="AI101" s="264"/>
      <c r="AJ101" s="264"/>
      <c r="AK101" s="264"/>
      <c r="AL101" s="264"/>
      <c r="AM101" s="264"/>
      <c r="AN101" s="113"/>
      <c r="AO101" s="32"/>
      <c r="AY101" s="16"/>
    </row>
    <row r="102" spans="1:51" s="15" customFormat="1" ht="10.5" hidden="1" customHeight="1" outlineLevel="1" x14ac:dyDescent="0.3">
      <c r="A102" s="343"/>
      <c r="C102" s="260"/>
      <c r="D102" s="79">
        <f t="shared" si="35"/>
        <v>0</v>
      </c>
      <c r="E102" s="262"/>
      <c r="F102" s="262"/>
      <c r="G102" s="262"/>
      <c r="H102" s="262"/>
      <c r="I102" s="262"/>
      <c r="J102" s="263"/>
      <c r="K102" s="264"/>
      <c r="L102" s="264"/>
      <c r="M102" s="264"/>
      <c r="N102" s="264"/>
      <c r="O102" s="264"/>
      <c r="P102" s="264"/>
      <c r="Q102" s="264"/>
      <c r="R102" s="264"/>
      <c r="S102" s="264"/>
      <c r="T102" s="264"/>
      <c r="U102" s="264"/>
      <c r="V102" s="264"/>
      <c r="W102" s="264"/>
      <c r="X102" s="264"/>
      <c r="Y102" s="264"/>
      <c r="Z102" s="264"/>
      <c r="AA102" s="264"/>
      <c r="AB102" s="264"/>
      <c r="AC102" s="264"/>
      <c r="AD102" s="264"/>
      <c r="AE102" s="264"/>
      <c r="AF102" s="264"/>
      <c r="AG102" s="264"/>
      <c r="AH102" s="264"/>
      <c r="AI102" s="264"/>
      <c r="AJ102" s="264"/>
      <c r="AK102" s="264"/>
      <c r="AL102" s="264"/>
      <c r="AM102" s="264"/>
      <c r="AN102" s="113"/>
      <c r="AO102" s="32"/>
      <c r="AY102" s="16"/>
    </row>
    <row r="103" spans="1:51" s="15" customFormat="1" ht="10.5" hidden="1" customHeight="1" outlineLevel="1" x14ac:dyDescent="0.3">
      <c r="A103" s="343"/>
      <c r="C103" s="260"/>
      <c r="D103" s="79">
        <f t="shared" si="35"/>
        <v>0</v>
      </c>
      <c r="E103" s="262"/>
      <c r="F103" s="262"/>
      <c r="G103" s="262"/>
      <c r="H103" s="262"/>
      <c r="I103" s="262"/>
      <c r="J103" s="263"/>
      <c r="K103" s="264"/>
      <c r="L103" s="264"/>
      <c r="M103" s="264"/>
      <c r="N103" s="264"/>
      <c r="O103" s="264"/>
      <c r="P103" s="264"/>
      <c r="Q103" s="264"/>
      <c r="R103" s="264"/>
      <c r="S103" s="264"/>
      <c r="T103" s="264"/>
      <c r="U103" s="264"/>
      <c r="V103" s="264"/>
      <c r="W103" s="264"/>
      <c r="X103" s="264"/>
      <c r="Y103" s="264"/>
      <c r="Z103" s="264"/>
      <c r="AA103" s="264"/>
      <c r="AB103" s="264"/>
      <c r="AC103" s="264"/>
      <c r="AD103" s="264"/>
      <c r="AE103" s="264"/>
      <c r="AF103" s="264"/>
      <c r="AG103" s="264"/>
      <c r="AH103" s="264"/>
      <c r="AI103" s="264"/>
      <c r="AJ103" s="264"/>
      <c r="AK103" s="264"/>
      <c r="AL103" s="264"/>
      <c r="AM103" s="264"/>
      <c r="AN103" s="113"/>
      <c r="AO103" s="32"/>
      <c r="AY103" s="16"/>
    </row>
    <row r="104" spans="1:51" s="15" customFormat="1" ht="10.5" hidden="1" customHeight="1" outlineLevel="1" x14ac:dyDescent="0.3">
      <c r="A104" s="343"/>
      <c r="C104" s="260"/>
      <c r="D104" s="79">
        <f t="shared" si="35"/>
        <v>0</v>
      </c>
      <c r="E104" s="262"/>
      <c r="F104" s="262"/>
      <c r="G104" s="262"/>
      <c r="H104" s="262"/>
      <c r="I104" s="262"/>
      <c r="J104" s="263"/>
      <c r="K104" s="264"/>
      <c r="L104" s="264"/>
      <c r="M104" s="264"/>
      <c r="N104" s="264"/>
      <c r="O104" s="264"/>
      <c r="P104" s="264"/>
      <c r="Q104" s="264"/>
      <c r="R104" s="264"/>
      <c r="S104" s="264"/>
      <c r="T104" s="264"/>
      <c r="U104" s="264"/>
      <c r="V104" s="264"/>
      <c r="W104" s="264"/>
      <c r="X104" s="264"/>
      <c r="Y104" s="264"/>
      <c r="Z104" s="264"/>
      <c r="AA104" s="264"/>
      <c r="AB104" s="264"/>
      <c r="AC104" s="264"/>
      <c r="AD104" s="264"/>
      <c r="AE104" s="264"/>
      <c r="AF104" s="264"/>
      <c r="AG104" s="264"/>
      <c r="AH104" s="264"/>
      <c r="AI104" s="264"/>
      <c r="AJ104" s="264"/>
      <c r="AK104" s="264"/>
      <c r="AL104" s="264"/>
      <c r="AM104" s="264"/>
      <c r="AN104" s="113"/>
      <c r="AO104" s="32"/>
      <c r="AY104" s="16"/>
    </row>
    <row r="105" spans="1:51" s="15" customFormat="1" ht="10.5" hidden="1" customHeight="1" outlineLevel="1" x14ac:dyDescent="0.3">
      <c r="A105" s="343"/>
      <c r="C105" s="260"/>
      <c r="D105" s="79">
        <f t="shared" si="35"/>
        <v>0</v>
      </c>
      <c r="E105" s="262"/>
      <c r="F105" s="262"/>
      <c r="G105" s="262"/>
      <c r="H105" s="262"/>
      <c r="I105" s="262"/>
      <c r="J105" s="263"/>
      <c r="K105" s="264"/>
      <c r="L105" s="264"/>
      <c r="M105" s="264"/>
      <c r="N105" s="264"/>
      <c r="O105" s="264"/>
      <c r="P105" s="264"/>
      <c r="Q105" s="264"/>
      <c r="R105" s="264"/>
      <c r="S105" s="264"/>
      <c r="T105" s="264"/>
      <c r="U105" s="264"/>
      <c r="V105" s="264"/>
      <c r="W105" s="264"/>
      <c r="X105" s="264"/>
      <c r="Y105" s="264"/>
      <c r="Z105" s="264"/>
      <c r="AA105" s="264"/>
      <c r="AB105" s="264"/>
      <c r="AC105" s="264"/>
      <c r="AD105" s="264"/>
      <c r="AE105" s="264"/>
      <c r="AF105" s="264"/>
      <c r="AG105" s="264"/>
      <c r="AH105" s="264"/>
      <c r="AI105" s="264"/>
      <c r="AJ105" s="264"/>
      <c r="AK105" s="264"/>
      <c r="AL105" s="264"/>
      <c r="AM105" s="264"/>
      <c r="AN105" s="113"/>
      <c r="AO105" s="32"/>
      <c r="AY105" s="16"/>
    </row>
    <row r="106" spans="1:51" s="15" customFormat="1" ht="10.5" hidden="1" customHeight="1" outlineLevel="1" x14ac:dyDescent="0.3">
      <c r="A106" s="343"/>
      <c r="C106" s="260"/>
      <c r="D106" s="79">
        <f t="shared" si="35"/>
        <v>0</v>
      </c>
      <c r="E106" s="262"/>
      <c r="F106" s="262"/>
      <c r="G106" s="262"/>
      <c r="H106" s="262"/>
      <c r="I106" s="262"/>
      <c r="J106" s="263"/>
      <c r="K106" s="264"/>
      <c r="L106" s="264"/>
      <c r="M106" s="264"/>
      <c r="N106" s="264"/>
      <c r="O106" s="264"/>
      <c r="P106" s="264"/>
      <c r="Q106" s="264"/>
      <c r="R106" s="264"/>
      <c r="S106" s="264"/>
      <c r="T106" s="264"/>
      <c r="U106" s="264"/>
      <c r="V106" s="264"/>
      <c r="W106" s="264"/>
      <c r="X106" s="264"/>
      <c r="Y106" s="264"/>
      <c r="Z106" s="264"/>
      <c r="AA106" s="264"/>
      <c r="AB106" s="264"/>
      <c r="AC106" s="264"/>
      <c r="AD106" s="264"/>
      <c r="AE106" s="264"/>
      <c r="AF106" s="264"/>
      <c r="AG106" s="264"/>
      <c r="AH106" s="264"/>
      <c r="AI106" s="264"/>
      <c r="AJ106" s="264"/>
      <c r="AK106" s="264"/>
      <c r="AL106" s="264"/>
      <c r="AM106" s="264"/>
      <c r="AN106" s="113"/>
      <c r="AO106" s="32"/>
      <c r="AY106" s="16"/>
    </row>
    <row r="107" spans="1:51" s="15" customFormat="1" ht="10.5" hidden="1" customHeight="1" outlineLevel="1" x14ac:dyDescent="0.3">
      <c r="A107" s="343"/>
      <c r="C107" s="260"/>
      <c r="D107" s="79">
        <f t="shared" si="35"/>
        <v>0</v>
      </c>
      <c r="E107" s="262"/>
      <c r="F107" s="262"/>
      <c r="G107" s="262"/>
      <c r="H107" s="262"/>
      <c r="I107" s="262"/>
      <c r="J107" s="263"/>
      <c r="K107" s="264"/>
      <c r="L107" s="264"/>
      <c r="M107" s="264"/>
      <c r="N107" s="264"/>
      <c r="O107" s="264"/>
      <c r="P107" s="264"/>
      <c r="Q107" s="264"/>
      <c r="R107" s="264"/>
      <c r="S107" s="264"/>
      <c r="T107" s="264"/>
      <c r="U107" s="264"/>
      <c r="V107" s="264"/>
      <c r="W107" s="264"/>
      <c r="X107" s="264"/>
      <c r="Y107" s="264"/>
      <c r="Z107" s="264"/>
      <c r="AA107" s="264"/>
      <c r="AB107" s="264"/>
      <c r="AC107" s="264"/>
      <c r="AD107" s="264"/>
      <c r="AE107" s="264"/>
      <c r="AF107" s="264"/>
      <c r="AG107" s="264"/>
      <c r="AH107" s="264"/>
      <c r="AI107" s="264"/>
      <c r="AJ107" s="264"/>
      <c r="AK107" s="264"/>
      <c r="AL107" s="264"/>
      <c r="AM107" s="264"/>
      <c r="AN107" s="113"/>
      <c r="AO107" s="32"/>
      <c r="AY107" s="16"/>
    </row>
    <row r="108" spans="1:51" s="15" customFormat="1" ht="10.5" hidden="1" customHeight="1" outlineLevel="1" x14ac:dyDescent="0.3">
      <c r="A108" s="343"/>
      <c r="C108" s="260"/>
      <c r="D108" s="79">
        <f t="shared" si="35"/>
        <v>0</v>
      </c>
      <c r="E108" s="262"/>
      <c r="F108" s="262"/>
      <c r="G108" s="262"/>
      <c r="H108" s="262"/>
      <c r="I108" s="262"/>
      <c r="J108" s="263"/>
      <c r="K108" s="264"/>
      <c r="L108" s="264"/>
      <c r="M108" s="264"/>
      <c r="N108" s="264"/>
      <c r="O108" s="264"/>
      <c r="P108" s="264"/>
      <c r="Q108" s="264"/>
      <c r="R108" s="264"/>
      <c r="S108" s="264"/>
      <c r="T108" s="264"/>
      <c r="U108" s="264"/>
      <c r="V108" s="264"/>
      <c r="W108" s="264"/>
      <c r="X108" s="264"/>
      <c r="Y108" s="264"/>
      <c r="Z108" s="264"/>
      <c r="AA108" s="264"/>
      <c r="AB108" s="264"/>
      <c r="AC108" s="264"/>
      <c r="AD108" s="264"/>
      <c r="AE108" s="264"/>
      <c r="AF108" s="264"/>
      <c r="AG108" s="264"/>
      <c r="AH108" s="264"/>
      <c r="AI108" s="264"/>
      <c r="AJ108" s="264"/>
      <c r="AK108" s="264"/>
      <c r="AL108" s="264"/>
      <c r="AM108" s="264"/>
      <c r="AN108" s="113"/>
      <c r="AO108" s="32"/>
      <c r="AY108" s="16"/>
    </row>
    <row r="109" spans="1:51" s="15" customFormat="1" ht="10.5" hidden="1" customHeight="1" outlineLevel="1" x14ac:dyDescent="0.3">
      <c r="A109" s="343"/>
      <c r="C109" s="260"/>
      <c r="D109" s="79">
        <f t="shared" si="35"/>
        <v>0</v>
      </c>
      <c r="E109" s="262"/>
      <c r="F109" s="262"/>
      <c r="G109" s="262"/>
      <c r="H109" s="262"/>
      <c r="I109" s="262"/>
      <c r="J109" s="263"/>
      <c r="K109" s="264"/>
      <c r="L109" s="264"/>
      <c r="M109" s="264"/>
      <c r="N109" s="264"/>
      <c r="O109" s="264"/>
      <c r="P109" s="264"/>
      <c r="Q109" s="264"/>
      <c r="R109" s="264"/>
      <c r="S109" s="264"/>
      <c r="T109" s="264"/>
      <c r="U109" s="264"/>
      <c r="V109" s="264"/>
      <c r="W109" s="264"/>
      <c r="X109" s="264"/>
      <c r="Y109" s="264"/>
      <c r="Z109" s="264"/>
      <c r="AA109" s="264"/>
      <c r="AB109" s="264"/>
      <c r="AC109" s="264"/>
      <c r="AD109" s="264"/>
      <c r="AE109" s="264"/>
      <c r="AF109" s="264"/>
      <c r="AG109" s="264"/>
      <c r="AH109" s="264"/>
      <c r="AI109" s="264"/>
      <c r="AJ109" s="264"/>
      <c r="AK109" s="264"/>
      <c r="AL109" s="264"/>
      <c r="AM109" s="264"/>
      <c r="AN109" s="113"/>
      <c r="AO109" s="32"/>
      <c r="AY109" s="16"/>
    </row>
    <row r="110" spans="1:51" s="15" customFormat="1" ht="10.5" hidden="1" customHeight="1" outlineLevel="1" x14ac:dyDescent="0.3">
      <c r="A110" s="343"/>
      <c r="C110" s="260"/>
      <c r="D110" s="79">
        <f t="shared" si="35"/>
        <v>0</v>
      </c>
      <c r="E110" s="262"/>
      <c r="F110" s="262"/>
      <c r="G110" s="262"/>
      <c r="H110" s="262"/>
      <c r="I110" s="262"/>
      <c r="J110" s="263"/>
      <c r="K110" s="264"/>
      <c r="L110" s="264"/>
      <c r="M110" s="264"/>
      <c r="N110" s="264"/>
      <c r="O110" s="264"/>
      <c r="P110" s="264"/>
      <c r="Q110" s="264"/>
      <c r="R110" s="264"/>
      <c r="S110" s="264"/>
      <c r="T110" s="264"/>
      <c r="U110" s="264"/>
      <c r="V110" s="264"/>
      <c r="W110" s="264"/>
      <c r="X110" s="264"/>
      <c r="Y110" s="264"/>
      <c r="Z110" s="264"/>
      <c r="AA110" s="264"/>
      <c r="AB110" s="264"/>
      <c r="AC110" s="264"/>
      <c r="AD110" s="264"/>
      <c r="AE110" s="264"/>
      <c r="AF110" s="264"/>
      <c r="AG110" s="264"/>
      <c r="AH110" s="264"/>
      <c r="AI110" s="264"/>
      <c r="AJ110" s="264"/>
      <c r="AK110" s="264"/>
      <c r="AL110" s="264"/>
      <c r="AM110" s="264"/>
      <c r="AN110" s="113"/>
      <c r="AO110" s="32"/>
      <c r="AY110" s="16"/>
    </row>
    <row r="111" spans="1:51" s="15" customFormat="1" ht="10.5" hidden="1" customHeight="1" outlineLevel="1" x14ac:dyDescent="0.3">
      <c r="A111" s="343"/>
      <c r="C111" s="260"/>
      <c r="D111" s="79">
        <f t="shared" si="35"/>
        <v>0</v>
      </c>
      <c r="E111" s="262"/>
      <c r="F111" s="262"/>
      <c r="G111" s="262"/>
      <c r="H111" s="262"/>
      <c r="I111" s="262"/>
      <c r="J111" s="263"/>
      <c r="K111" s="264"/>
      <c r="L111" s="264"/>
      <c r="M111" s="264"/>
      <c r="N111" s="264"/>
      <c r="O111" s="264"/>
      <c r="P111" s="264"/>
      <c r="Q111" s="264"/>
      <c r="R111" s="264"/>
      <c r="S111" s="264"/>
      <c r="T111" s="264"/>
      <c r="U111" s="264"/>
      <c r="V111" s="264"/>
      <c r="W111" s="264"/>
      <c r="X111" s="264"/>
      <c r="Y111" s="264"/>
      <c r="Z111" s="264"/>
      <c r="AA111" s="264"/>
      <c r="AB111" s="264"/>
      <c r="AC111" s="264"/>
      <c r="AD111" s="264"/>
      <c r="AE111" s="264"/>
      <c r="AF111" s="264"/>
      <c r="AG111" s="264"/>
      <c r="AH111" s="264"/>
      <c r="AI111" s="264"/>
      <c r="AJ111" s="264"/>
      <c r="AK111" s="264"/>
      <c r="AL111" s="264"/>
      <c r="AM111" s="264"/>
      <c r="AN111" s="113"/>
      <c r="AO111" s="32"/>
      <c r="AY111" s="16"/>
    </row>
    <row r="112" spans="1:51" s="15" customFormat="1" ht="10.5" hidden="1" customHeight="1" outlineLevel="1" x14ac:dyDescent="0.3">
      <c r="A112" s="343"/>
      <c r="C112" s="260"/>
      <c r="D112" s="79">
        <f t="shared" si="35"/>
        <v>0</v>
      </c>
      <c r="E112" s="262"/>
      <c r="F112" s="262"/>
      <c r="G112" s="262"/>
      <c r="H112" s="262"/>
      <c r="I112" s="262"/>
      <c r="J112" s="263"/>
      <c r="K112" s="264"/>
      <c r="L112" s="264"/>
      <c r="M112" s="264"/>
      <c r="N112" s="264"/>
      <c r="O112" s="264"/>
      <c r="P112" s="264"/>
      <c r="Q112" s="264"/>
      <c r="R112" s="264"/>
      <c r="S112" s="264"/>
      <c r="T112" s="264"/>
      <c r="U112" s="264"/>
      <c r="V112" s="264"/>
      <c r="W112" s="264"/>
      <c r="X112" s="264"/>
      <c r="Y112" s="264"/>
      <c r="Z112" s="264"/>
      <c r="AA112" s="264"/>
      <c r="AB112" s="264"/>
      <c r="AC112" s="264"/>
      <c r="AD112" s="264"/>
      <c r="AE112" s="264"/>
      <c r="AF112" s="264"/>
      <c r="AG112" s="264"/>
      <c r="AH112" s="264"/>
      <c r="AI112" s="264"/>
      <c r="AJ112" s="264"/>
      <c r="AK112" s="264"/>
      <c r="AL112" s="264"/>
      <c r="AM112" s="264"/>
      <c r="AN112" s="113"/>
      <c r="AO112" s="32"/>
      <c r="AY112" s="16"/>
    </row>
    <row r="113" spans="1:51" s="15" customFormat="1" ht="10.5" hidden="1" customHeight="1" outlineLevel="1" x14ac:dyDescent="0.3">
      <c r="A113" s="343"/>
      <c r="C113" s="260"/>
      <c r="D113" s="79">
        <f t="shared" si="35"/>
        <v>0</v>
      </c>
      <c r="E113" s="262"/>
      <c r="F113" s="262"/>
      <c r="G113" s="262"/>
      <c r="H113" s="262"/>
      <c r="I113" s="262"/>
      <c r="J113" s="263"/>
      <c r="K113" s="264"/>
      <c r="L113" s="264"/>
      <c r="M113" s="264"/>
      <c r="N113" s="264"/>
      <c r="O113" s="264"/>
      <c r="P113" s="264"/>
      <c r="Q113" s="264"/>
      <c r="R113" s="264"/>
      <c r="S113" s="264"/>
      <c r="T113" s="264"/>
      <c r="U113" s="264"/>
      <c r="V113" s="264"/>
      <c r="W113" s="264"/>
      <c r="X113" s="264"/>
      <c r="Y113" s="264"/>
      <c r="Z113" s="264"/>
      <c r="AA113" s="264"/>
      <c r="AB113" s="264"/>
      <c r="AC113" s="264"/>
      <c r="AD113" s="264"/>
      <c r="AE113" s="264"/>
      <c r="AF113" s="264"/>
      <c r="AG113" s="264"/>
      <c r="AH113" s="264"/>
      <c r="AI113" s="264"/>
      <c r="AJ113" s="264"/>
      <c r="AK113" s="264"/>
      <c r="AL113" s="264"/>
      <c r="AM113" s="264"/>
      <c r="AN113" s="113"/>
      <c r="AO113" s="32"/>
      <c r="AY113" s="16"/>
    </row>
    <row r="114" spans="1:51" s="15" customFormat="1" ht="10.5" hidden="1" customHeight="1" outlineLevel="1" x14ac:dyDescent="0.3">
      <c r="A114" s="343"/>
      <c r="C114" s="260"/>
      <c r="D114" s="79">
        <f t="shared" si="35"/>
        <v>0</v>
      </c>
      <c r="E114" s="262"/>
      <c r="F114" s="262"/>
      <c r="G114" s="262"/>
      <c r="H114" s="262"/>
      <c r="I114" s="262"/>
      <c r="J114" s="263"/>
      <c r="K114" s="264"/>
      <c r="L114" s="264"/>
      <c r="M114" s="264"/>
      <c r="N114" s="264"/>
      <c r="O114" s="264"/>
      <c r="P114" s="264"/>
      <c r="Q114" s="264"/>
      <c r="R114" s="264"/>
      <c r="S114" s="264"/>
      <c r="T114" s="264"/>
      <c r="U114" s="264"/>
      <c r="V114" s="264"/>
      <c r="W114" s="264"/>
      <c r="X114" s="264"/>
      <c r="Y114" s="264"/>
      <c r="Z114" s="264"/>
      <c r="AA114" s="264"/>
      <c r="AB114" s="264"/>
      <c r="AC114" s="264"/>
      <c r="AD114" s="264"/>
      <c r="AE114" s="264"/>
      <c r="AF114" s="264"/>
      <c r="AG114" s="264"/>
      <c r="AH114" s="264"/>
      <c r="AI114" s="264"/>
      <c r="AJ114" s="264"/>
      <c r="AK114" s="264"/>
      <c r="AL114" s="264"/>
      <c r="AM114" s="264"/>
      <c r="AN114" s="113"/>
      <c r="AO114" s="32"/>
      <c r="AY114" s="16"/>
    </row>
    <row r="115" spans="1:51" s="15" customFormat="1" ht="10.5" hidden="1" customHeight="1" outlineLevel="1" x14ac:dyDescent="0.3">
      <c r="A115" s="343"/>
      <c r="C115" s="260"/>
      <c r="D115" s="79">
        <f t="shared" si="35"/>
        <v>0</v>
      </c>
      <c r="E115" s="262"/>
      <c r="F115" s="262"/>
      <c r="G115" s="262"/>
      <c r="H115" s="262"/>
      <c r="I115" s="262"/>
      <c r="J115" s="263"/>
      <c r="K115" s="264"/>
      <c r="L115" s="264"/>
      <c r="M115" s="264"/>
      <c r="N115" s="264"/>
      <c r="O115" s="264"/>
      <c r="P115" s="264"/>
      <c r="Q115" s="264"/>
      <c r="R115" s="264"/>
      <c r="S115" s="264"/>
      <c r="T115" s="264"/>
      <c r="U115" s="264"/>
      <c r="V115" s="264"/>
      <c r="W115" s="264"/>
      <c r="X115" s="264"/>
      <c r="Y115" s="264"/>
      <c r="Z115" s="264"/>
      <c r="AA115" s="264"/>
      <c r="AB115" s="264"/>
      <c r="AC115" s="264"/>
      <c r="AD115" s="264"/>
      <c r="AE115" s="264"/>
      <c r="AF115" s="264"/>
      <c r="AG115" s="264"/>
      <c r="AH115" s="264"/>
      <c r="AI115" s="264"/>
      <c r="AJ115" s="264"/>
      <c r="AK115" s="264"/>
      <c r="AL115" s="264"/>
      <c r="AM115" s="264"/>
      <c r="AN115" s="113"/>
      <c r="AO115" s="32"/>
      <c r="AY115" s="16"/>
    </row>
    <row r="116" spans="1:51" s="15" customFormat="1" ht="10.5" hidden="1" customHeight="1" outlineLevel="1" x14ac:dyDescent="0.3">
      <c r="A116" s="343"/>
      <c r="C116" s="260"/>
      <c r="D116" s="79">
        <f t="shared" si="35"/>
        <v>0</v>
      </c>
      <c r="E116" s="262"/>
      <c r="F116" s="262"/>
      <c r="G116" s="262"/>
      <c r="H116" s="262"/>
      <c r="I116" s="262"/>
      <c r="J116" s="263"/>
      <c r="K116" s="264"/>
      <c r="L116" s="264"/>
      <c r="M116" s="264"/>
      <c r="N116" s="264"/>
      <c r="O116" s="264"/>
      <c r="P116" s="264"/>
      <c r="Q116" s="264"/>
      <c r="R116" s="264"/>
      <c r="S116" s="264"/>
      <c r="T116" s="264"/>
      <c r="U116" s="264"/>
      <c r="V116" s="264"/>
      <c r="W116" s="264"/>
      <c r="X116" s="264"/>
      <c r="Y116" s="264"/>
      <c r="Z116" s="264"/>
      <c r="AA116" s="264"/>
      <c r="AB116" s="264"/>
      <c r="AC116" s="264"/>
      <c r="AD116" s="264"/>
      <c r="AE116" s="264"/>
      <c r="AF116" s="264"/>
      <c r="AG116" s="264"/>
      <c r="AH116" s="264"/>
      <c r="AI116" s="264"/>
      <c r="AJ116" s="264"/>
      <c r="AK116" s="264"/>
      <c r="AL116" s="264"/>
      <c r="AM116" s="264"/>
      <c r="AN116" s="113"/>
      <c r="AO116" s="32"/>
      <c r="AY116" s="16"/>
    </row>
    <row r="117" spans="1:51" s="15" customFormat="1" ht="10.5" hidden="1" customHeight="1" outlineLevel="1" x14ac:dyDescent="0.3">
      <c r="A117" s="343"/>
      <c r="C117" s="260"/>
      <c r="D117" s="79">
        <f t="shared" si="35"/>
        <v>0</v>
      </c>
      <c r="E117" s="262"/>
      <c r="F117" s="262"/>
      <c r="G117" s="262"/>
      <c r="H117" s="262"/>
      <c r="I117" s="262"/>
      <c r="J117" s="263"/>
      <c r="K117" s="264"/>
      <c r="L117" s="264"/>
      <c r="M117" s="264"/>
      <c r="N117" s="264"/>
      <c r="O117" s="264"/>
      <c r="P117" s="264"/>
      <c r="Q117" s="264"/>
      <c r="R117" s="264"/>
      <c r="S117" s="264"/>
      <c r="T117" s="264"/>
      <c r="U117" s="264"/>
      <c r="V117" s="264"/>
      <c r="W117" s="264"/>
      <c r="X117" s="264"/>
      <c r="Y117" s="264"/>
      <c r="Z117" s="264"/>
      <c r="AA117" s="264"/>
      <c r="AB117" s="264"/>
      <c r="AC117" s="264"/>
      <c r="AD117" s="264"/>
      <c r="AE117" s="264"/>
      <c r="AF117" s="264"/>
      <c r="AG117" s="264"/>
      <c r="AH117" s="264"/>
      <c r="AI117" s="264"/>
      <c r="AJ117" s="264"/>
      <c r="AK117" s="264"/>
      <c r="AL117" s="264"/>
      <c r="AM117" s="264"/>
      <c r="AN117" s="113"/>
      <c r="AO117" s="32"/>
      <c r="AY117" s="16"/>
    </row>
    <row r="118" spans="1:51" s="15" customFormat="1" ht="10.5" hidden="1" customHeight="1" outlineLevel="1" x14ac:dyDescent="0.3">
      <c r="A118" s="343"/>
      <c r="C118" s="260"/>
      <c r="D118" s="79">
        <f t="shared" si="35"/>
        <v>0</v>
      </c>
      <c r="E118" s="262"/>
      <c r="F118" s="262"/>
      <c r="G118" s="262"/>
      <c r="H118" s="262"/>
      <c r="I118" s="262"/>
      <c r="J118" s="263"/>
      <c r="K118" s="264"/>
      <c r="L118" s="264"/>
      <c r="M118" s="264"/>
      <c r="N118" s="264"/>
      <c r="O118" s="264"/>
      <c r="P118" s="264"/>
      <c r="Q118" s="264"/>
      <c r="R118" s="264"/>
      <c r="S118" s="264"/>
      <c r="T118" s="264"/>
      <c r="U118" s="264"/>
      <c r="V118" s="264"/>
      <c r="W118" s="264"/>
      <c r="X118" s="264"/>
      <c r="Y118" s="264"/>
      <c r="Z118" s="264"/>
      <c r="AA118" s="264"/>
      <c r="AB118" s="264"/>
      <c r="AC118" s="264"/>
      <c r="AD118" s="264"/>
      <c r="AE118" s="264"/>
      <c r="AF118" s="264"/>
      <c r="AG118" s="264"/>
      <c r="AH118" s="264"/>
      <c r="AI118" s="264"/>
      <c r="AJ118" s="264"/>
      <c r="AK118" s="264"/>
      <c r="AL118" s="264"/>
      <c r="AM118" s="264"/>
      <c r="AN118" s="113"/>
      <c r="AO118" s="32"/>
      <c r="AY118" s="16"/>
    </row>
    <row r="119" spans="1:51" s="15" customFormat="1" ht="10.5" hidden="1" customHeight="1" outlineLevel="1" x14ac:dyDescent="0.3">
      <c r="A119" s="343"/>
      <c r="C119" s="260"/>
      <c r="D119" s="79">
        <f t="shared" si="35"/>
        <v>0</v>
      </c>
      <c r="E119" s="262"/>
      <c r="F119" s="262"/>
      <c r="G119" s="262"/>
      <c r="H119" s="262"/>
      <c r="I119" s="262"/>
      <c r="J119" s="263"/>
      <c r="K119" s="264"/>
      <c r="L119" s="264"/>
      <c r="M119" s="264"/>
      <c r="N119" s="264"/>
      <c r="O119" s="264"/>
      <c r="P119" s="264"/>
      <c r="Q119" s="264"/>
      <c r="R119" s="264"/>
      <c r="S119" s="264"/>
      <c r="T119" s="264"/>
      <c r="U119" s="264"/>
      <c r="V119" s="264"/>
      <c r="W119" s="264"/>
      <c r="X119" s="264"/>
      <c r="Y119" s="264"/>
      <c r="Z119" s="264"/>
      <c r="AA119" s="264"/>
      <c r="AB119" s="264"/>
      <c r="AC119" s="264"/>
      <c r="AD119" s="264"/>
      <c r="AE119" s="264"/>
      <c r="AF119" s="264"/>
      <c r="AG119" s="264"/>
      <c r="AH119" s="264"/>
      <c r="AI119" s="264"/>
      <c r="AJ119" s="264"/>
      <c r="AK119" s="264"/>
      <c r="AL119" s="264"/>
      <c r="AM119" s="264"/>
      <c r="AN119" s="113"/>
      <c r="AO119" s="32"/>
      <c r="AY119" s="16"/>
    </row>
    <row r="120" spans="1:51" s="15" customFormat="1" ht="10.5" hidden="1" customHeight="1" outlineLevel="1" x14ac:dyDescent="0.3">
      <c r="A120" s="343"/>
      <c r="C120" s="260"/>
      <c r="D120" s="79">
        <f t="shared" si="35"/>
        <v>0</v>
      </c>
      <c r="E120" s="262"/>
      <c r="F120" s="262"/>
      <c r="G120" s="262"/>
      <c r="H120" s="262"/>
      <c r="I120" s="262"/>
      <c r="J120" s="263"/>
      <c r="K120" s="264"/>
      <c r="L120" s="264"/>
      <c r="M120" s="264"/>
      <c r="N120" s="264"/>
      <c r="O120" s="264"/>
      <c r="P120" s="264"/>
      <c r="Q120" s="264"/>
      <c r="R120" s="264"/>
      <c r="S120" s="264"/>
      <c r="T120" s="264"/>
      <c r="U120" s="264"/>
      <c r="V120" s="264"/>
      <c r="W120" s="264"/>
      <c r="X120" s="264"/>
      <c r="Y120" s="264"/>
      <c r="Z120" s="264"/>
      <c r="AA120" s="264"/>
      <c r="AB120" s="264"/>
      <c r="AC120" s="264"/>
      <c r="AD120" s="264"/>
      <c r="AE120" s="264"/>
      <c r="AF120" s="264"/>
      <c r="AG120" s="264"/>
      <c r="AH120" s="264"/>
      <c r="AI120" s="264"/>
      <c r="AJ120" s="264"/>
      <c r="AK120" s="264"/>
      <c r="AL120" s="264"/>
      <c r="AM120" s="264"/>
      <c r="AN120" s="113"/>
      <c r="AO120" s="32"/>
      <c r="AY120" s="16"/>
    </row>
    <row r="121" spans="1:51" s="15" customFormat="1" ht="10.5" hidden="1" customHeight="1" outlineLevel="1" x14ac:dyDescent="0.3">
      <c r="A121" s="343"/>
      <c r="C121" s="260"/>
      <c r="D121" s="79">
        <f t="shared" si="35"/>
        <v>0</v>
      </c>
      <c r="E121" s="262"/>
      <c r="F121" s="262"/>
      <c r="G121" s="262"/>
      <c r="H121" s="262"/>
      <c r="I121" s="262"/>
      <c r="J121" s="263"/>
      <c r="K121" s="264"/>
      <c r="L121" s="264"/>
      <c r="M121" s="264"/>
      <c r="N121" s="264"/>
      <c r="O121" s="264"/>
      <c r="P121" s="264"/>
      <c r="Q121" s="264"/>
      <c r="R121" s="264"/>
      <c r="S121" s="264"/>
      <c r="T121" s="264"/>
      <c r="U121" s="264"/>
      <c r="V121" s="264"/>
      <c r="W121" s="264"/>
      <c r="X121" s="264"/>
      <c r="Y121" s="264"/>
      <c r="Z121" s="264"/>
      <c r="AA121" s="264"/>
      <c r="AB121" s="264"/>
      <c r="AC121" s="264"/>
      <c r="AD121" s="264"/>
      <c r="AE121" s="264"/>
      <c r="AF121" s="264"/>
      <c r="AG121" s="264"/>
      <c r="AH121" s="264"/>
      <c r="AI121" s="264"/>
      <c r="AJ121" s="264"/>
      <c r="AK121" s="264"/>
      <c r="AL121" s="264"/>
      <c r="AM121" s="264"/>
      <c r="AN121" s="113"/>
      <c r="AO121" s="32"/>
      <c r="AY121" s="16"/>
    </row>
    <row r="122" spans="1:51" s="15" customFormat="1" collapsed="1" x14ac:dyDescent="0.3">
      <c r="A122" s="343"/>
      <c r="C122" s="20" t="s">
        <v>136</v>
      </c>
      <c r="D122" s="79">
        <f t="shared" si="35"/>
        <v>0</v>
      </c>
      <c r="E122" s="21">
        <f>SUM(E72:E121)</f>
        <v>0</v>
      </c>
      <c r="F122" s="21">
        <f t="shared" ref="F122:AL122" si="36">SUM(F72:F121)</f>
        <v>0</v>
      </c>
      <c r="G122" s="21">
        <f t="shared" si="36"/>
        <v>0</v>
      </c>
      <c r="H122" s="21">
        <f t="shared" si="36"/>
        <v>0</v>
      </c>
      <c r="I122" s="21">
        <f t="shared" si="36"/>
        <v>0</v>
      </c>
      <c r="J122" s="170">
        <f t="shared" si="36"/>
        <v>0</v>
      </c>
      <c r="K122" s="21">
        <f t="shared" si="36"/>
        <v>0</v>
      </c>
      <c r="L122" s="21">
        <f t="shared" si="36"/>
        <v>0</v>
      </c>
      <c r="M122" s="21">
        <f t="shared" si="36"/>
        <v>0</v>
      </c>
      <c r="N122" s="21">
        <f t="shared" si="36"/>
        <v>0</v>
      </c>
      <c r="O122" s="21">
        <f t="shared" si="36"/>
        <v>0</v>
      </c>
      <c r="P122" s="21">
        <f t="shared" si="36"/>
        <v>0</v>
      </c>
      <c r="Q122" s="21">
        <f t="shared" si="36"/>
        <v>0</v>
      </c>
      <c r="R122" s="21">
        <f t="shared" si="36"/>
        <v>0</v>
      </c>
      <c r="S122" s="21">
        <f t="shared" si="36"/>
        <v>0</v>
      </c>
      <c r="T122" s="21">
        <f t="shared" si="36"/>
        <v>0</v>
      </c>
      <c r="U122" s="21">
        <f t="shared" si="36"/>
        <v>0</v>
      </c>
      <c r="V122" s="21">
        <f t="shared" si="36"/>
        <v>0</v>
      </c>
      <c r="W122" s="21">
        <f t="shared" si="36"/>
        <v>0</v>
      </c>
      <c r="X122" s="21">
        <f t="shared" si="36"/>
        <v>0</v>
      </c>
      <c r="Y122" s="21">
        <f t="shared" si="36"/>
        <v>0</v>
      </c>
      <c r="Z122" s="21">
        <f t="shared" si="36"/>
        <v>0</v>
      </c>
      <c r="AA122" s="21">
        <f t="shared" si="36"/>
        <v>0</v>
      </c>
      <c r="AB122" s="21">
        <f t="shared" si="36"/>
        <v>0</v>
      </c>
      <c r="AC122" s="21">
        <f t="shared" si="36"/>
        <v>0</v>
      </c>
      <c r="AD122" s="21">
        <f t="shared" si="36"/>
        <v>0</v>
      </c>
      <c r="AE122" s="21">
        <f t="shared" si="36"/>
        <v>0</v>
      </c>
      <c r="AF122" s="21">
        <f t="shared" si="36"/>
        <v>0</v>
      </c>
      <c r="AG122" s="21">
        <f t="shared" si="36"/>
        <v>0</v>
      </c>
      <c r="AH122" s="21">
        <f t="shared" si="36"/>
        <v>0</v>
      </c>
      <c r="AI122" s="21">
        <f t="shared" si="36"/>
        <v>0</v>
      </c>
      <c r="AJ122" s="21">
        <f t="shared" si="36"/>
        <v>0</v>
      </c>
      <c r="AK122" s="21">
        <f t="shared" si="36"/>
        <v>0</v>
      </c>
      <c r="AL122" s="21">
        <f t="shared" si="36"/>
        <v>0</v>
      </c>
      <c r="AM122" s="21">
        <f>SUM(AM72:AM121)</f>
        <v>0</v>
      </c>
      <c r="AN122" s="163"/>
      <c r="AO122" s="32"/>
      <c r="AY122" s="16"/>
    </row>
    <row r="123" spans="1:51" s="15" customFormat="1" x14ac:dyDescent="0.3">
      <c r="A123" s="343"/>
      <c r="C123" s="53"/>
      <c r="D123" s="54"/>
      <c r="E123" s="54"/>
      <c r="F123" s="54"/>
      <c r="G123" s="54"/>
      <c r="H123" s="54"/>
      <c r="I123" s="54"/>
      <c r="J123" s="54"/>
      <c r="K123" s="54"/>
      <c r="L123" s="54"/>
      <c r="M123" s="54"/>
      <c r="N123" s="54"/>
      <c r="O123" s="54"/>
      <c r="P123" s="54"/>
      <c r="Q123" s="54"/>
      <c r="R123" s="54"/>
      <c r="S123" s="54"/>
      <c r="T123" s="54"/>
      <c r="U123" s="54"/>
      <c r="V123" s="54"/>
      <c r="W123" s="54"/>
      <c r="X123" s="54"/>
      <c r="Y123" s="54"/>
      <c r="Z123" s="54"/>
      <c r="AA123" s="54"/>
      <c r="AB123" s="54"/>
      <c r="AC123" s="54"/>
      <c r="AD123" s="54"/>
      <c r="AE123" s="54"/>
      <c r="AF123" s="54"/>
      <c r="AG123" s="54"/>
      <c r="AH123" s="54"/>
      <c r="AI123" s="54"/>
      <c r="AJ123" s="54"/>
      <c r="AK123" s="54"/>
      <c r="AL123" s="54"/>
      <c r="AM123" s="54"/>
      <c r="AN123" s="54"/>
      <c r="AO123" s="165"/>
      <c r="AY123" s="16"/>
    </row>
    <row r="124" spans="1:51" s="15" customFormat="1" x14ac:dyDescent="0.3">
      <c r="A124" s="343"/>
      <c r="C124" s="22"/>
      <c r="D124" s="22"/>
      <c r="E124" s="22"/>
      <c r="F124" s="22"/>
      <c r="G124" s="22"/>
      <c r="H124" s="22"/>
      <c r="I124" s="22"/>
      <c r="J124" s="5"/>
      <c r="K124" s="50"/>
      <c r="L124" s="5"/>
      <c r="M124" s="5"/>
      <c r="N124" s="63"/>
      <c r="O124" s="5"/>
      <c r="P124" s="5"/>
      <c r="Q124" s="5"/>
      <c r="R124" s="5"/>
      <c r="S124" s="5"/>
      <c r="T124" s="5"/>
      <c r="U124" s="5"/>
      <c r="V124" s="5"/>
      <c r="W124" s="5"/>
      <c r="X124" s="63"/>
      <c r="Y124" s="5"/>
      <c r="Z124" s="5"/>
      <c r="AA124" s="5"/>
      <c r="AB124" s="5"/>
      <c r="AC124" s="5"/>
      <c r="AD124" s="5"/>
      <c r="AE124" s="5"/>
      <c r="AF124" s="5"/>
      <c r="AG124" s="5"/>
      <c r="AH124" s="5"/>
      <c r="AI124" s="5"/>
      <c r="AJ124" s="5"/>
      <c r="AK124" s="5"/>
      <c r="AL124" s="5"/>
      <c r="AM124" s="5"/>
      <c r="AN124" s="5"/>
      <c r="AO124" s="32"/>
      <c r="AY124" s="16"/>
    </row>
    <row r="125" spans="1:51" s="159" customFormat="1" ht="21" customHeight="1" x14ac:dyDescent="0.3">
      <c r="A125" s="343"/>
      <c r="C125" s="153" t="s">
        <v>91</v>
      </c>
      <c r="D125" s="153"/>
      <c r="E125" s="160"/>
      <c r="F125" s="160"/>
      <c r="G125" s="160"/>
      <c r="H125" s="160"/>
      <c r="I125" s="160"/>
      <c r="J125" s="161"/>
      <c r="K125" s="161"/>
      <c r="L125" s="161"/>
      <c r="M125" s="161"/>
      <c r="N125" s="161"/>
      <c r="O125" s="161"/>
      <c r="P125" s="161"/>
      <c r="Q125" s="161"/>
      <c r="R125" s="161"/>
      <c r="S125" s="161"/>
      <c r="T125" s="161"/>
      <c r="U125" s="161"/>
      <c r="V125" s="161"/>
      <c r="W125" s="161"/>
      <c r="X125" s="161"/>
      <c r="Y125" s="161"/>
      <c r="Z125" s="161"/>
      <c r="AA125" s="161"/>
      <c r="AB125" s="161"/>
      <c r="AC125" s="161"/>
      <c r="AD125" s="161"/>
      <c r="AE125" s="161"/>
      <c r="AF125" s="161"/>
      <c r="AG125" s="161"/>
      <c r="AH125" s="161"/>
      <c r="AI125" s="161"/>
      <c r="AJ125" s="161"/>
      <c r="AK125" s="161"/>
      <c r="AL125" s="161"/>
      <c r="AM125" s="161"/>
      <c r="AN125" s="157"/>
      <c r="AO125" s="32"/>
      <c r="AY125" s="162"/>
    </row>
    <row r="126" spans="1:51" s="142" customFormat="1" ht="6.6" x14ac:dyDescent="0.3">
      <c r="A126" s="343"/>
      <c r="C126" s="139"/>
      <c r="D126" s="139"/>
      <c r="E126" s="143"/>
      <c r="F126" s="143"/>
      <c r="G126" s="143"/>
      <c r="H126" s="143"/>
      <c r="I126" s="143"/>
      <c r="J126" s="144"/>
      <c r="K126" s="144"/>
      <c r="L126" s="144"/>
      <c r="M126" s="144"/>
      <c r="N126" s="144"/>
      <c r="O126" s="144"/>
      <c r="P126" s="144"/>
      <c r="Q126" s="144"/>
      <c r="R126" s="144"/>
      <c r="S126" s="144"/>
      <c r="T126" s="144"/>
      <c r="U126" s="144"/>
      <c r="V126" s="144"/>
      <c r="W126" s="144"/>
      <c r="X126" s="144"/>
      <c r="Y126" s="144"/>
      <c r="Z126" s="144"/>
      <c r="AA126" s="144"/>
      <c r="AB126" s="144"/>
      <c r="AC126" s="144"/>
      <c r="AD126" s="144"/>
      <c r="AE126" s="144"/>
      <c r="AF126" s="144"/>
      <c r="AG126" s="144"/>
      <c r="AH126" s="144"/>
      <c r="AI126" s="144"/>
      <c r="AJ126" s="144"/>
      <c r="AK126" s="144"/>
      <c r="AL126" s="144"/>
      <c r="AM126" s="144"/>
      <c r="AN126" s="146"/>
      <c r="AO126" s="147"/>
      <c r="AY126" s="145"/>
    </row>
    <row r="127" spans="1:51" s="7" customFormat="1" x14ac:dyDescent="0.3">
      <c r="A127" s="343"/>
      <c r="C127" s="4"/>
      <c r="D127" s="4"/>
      <c r="E127" s="30" t="s">
        <v>120</v>
      </c>
      <c r="F127" s="31"/>
      <c r="G127" s="31"/>
      <c r="H127" s="31"/>
      <c r="I127" s="31"/>
      <c r="J127" s="109" t="s">
        <v>49</v>
      </c>
      <c r="K127" s="31"/>
      <c r="L127" s="31"/>
      <c r="M127" s="30"/>
      <c r="N127" s="30"/>
      <c r="O127" s="30"/>
      <c r="P127" s="30"/>
      <c r="Q127" s="30"/>
      <c r="R127" s="30"/>
      <c r="S127" s="30"/>
      <c r="T127" s="30"/>
      <c r="U127" s="30"/>
      <c r="V127" s="30"/>
      <c r="W127" s="30"/>
      <c r="X127" s="30"/>
      <c r="Y127" s="30"/>
      <c r="Z127" s="30"/>
      <c r="AA127" s="30"/>
      <c r="AB127" s="30"/>
      <c r="AC127" s="30"/>
      <c r="AD127" s="30"/>
      <c r="AE127" s="30"/>
      <c r="AF127" s="30"/>
      <c r="AG127" s="30"/>
      <c r="AH127" s="30"/>
      <c r="AI127" s="30"/>
      <c r="AJ127" s="30"/>
      <c r="AK127" s="30"/>
      <c r="AL127" s="30"/>
      <c r="AM127" s="150" t="s">
        <v>122</v>
      </c>
      <c r="AN127" s="4"/>
      <c r="AO127" s="32"/>
      <c r="AP127" s="4"/>
      <c r="AQ127" s="4"/>
      <c r="AR127" s="4"/>
      <c r="AS127" s="4"/>
      <c r="AT127" s="4"/>
      <c r="AU127" s="4"/>
      <c r="AV127" s="4"/>
      <c r="AW127" s="4"/>
      <c r="AX127" s="4"/>
      <c r="AY127" s="4"/>
    </row>
    <row r="128" spans="1:51" s="7" customFormat="1" x14ac:dyDescent="0.3">
      <c r="A128" s="343"/>
      <c r="C128" s="102" t="s">
        <v>121</v>
      </c>
      <c r="D128" s="35" t="s">
        <v>10</v>
      </c>
      <c r="E128" s="35">
        <f t="shared" ref="E128:G128" si="37">F128-1</f>
        <v>-5</v>
      </c>
      <c r="F128" s="35">
        <f t="shared" si="37"/>
        <v>-4</v>
      </c>
      <c r="G128" s="35">
        <f t="shared" si="37"/>
        <v>-3</v>
      </c>
      <c r="H128" s="35">
        <f>I128-1</f>
        <v>-2</v>
      </c>
      <c r="I128" s="35">
        <f>J128-1</f>
        <v>-1</v>
      </c>
      <c r="J128" s="109">
        <f>'I.2 Base'!D7</f>
        <v>0</v>
      </c>
      <c r="K128" s="35">
        <f>J128+1</f>
        <v>1</v>
      </c>
      <c r="L128" s="35">
        <f t="shared" ref="L128:AM128" si="38">K128+1</f>
        <v>2</v>
      </c>
      <c r="M128" s="35">
        <f t="shared" si="38"/>
        <v>3</v>
      </c>
      <c r="N128" s="35">
        <f t="shared" si="38"/>
        <v>4</v>
      </c>
      <c r="O128" s="35">
        <f t="shared" si="38"/>
        <v>5</v>
      </c>
      <c r="P128" s="35">
        <f t="shared" si="38"/>
        <v>6</v>
      </c>
      <c r="Q128" s="35">
        <f t="shared" si="38"/>
        <v>7</v>
      </c>
      <c r="R128" s="35">
        <f t="shared" si="38"/>
        <v>8</v>
      </c>
      <c r="S128" s="35">
        <f t="shared" si="38"/>
        <v>9</v>
      </c>
      <c r="T128" s="35">
        <f t="shared" si="38"/>
        <v>10</v>
      </c>
      <c r="U128" s="35">
        <f t="shared" si="38"/>
        <v>11</v>
      </c>
      <c r="V128" s="35">
        <f t="shared" si="38"/>
        <v>12</v>
      </c>
      <c r="W128" s="35">
        <f t="shared" si="38"/>
        <v>13</v>
      </c>
      <c r="X128" s="35">
        <f t="shared" si="38"/>
        <v>14</v>
      </c>
      <c r="Y128" s="35">
        <f t="shared" si="38"/>
        <v>15</v>
      </c>
      <c r="Z128" s="35">
        <f t="shared" si="38"/>
        <v>16</v>
      </c>
      <c r="AA128" s="35">
        <f t="shared" si="38"/>
        <v>17</v>
      </c>
      <c r="AB128" s="35">
        <f t="shared" si="38"/>
        <v>18</v>
      </c>
      <c r="AC128" s="35">
        <f t="shared" si="38"/>
        <v>19</v>
      </c>
      <c r="AD128" s="35">
        <f t="shared" si="38"/>
        <v>20</v>
      </c>
      <c r="AE128" s="35">
        <f t="shared" si="38"/>
        <v>21</v>
      </c>
      <c r="AF128" s="35">
        <f t="shared" si="38"/>
        <v>22</v>
      </c>
      <c r="AG128" s="35">
        <f t="shared" si="38"/>
        <v>23</v>
      </c>
      <c r="AH128" s="35">
        <f t="shared" si="38"/>
        <v>24</v>
      </c>
      <c r="AI128" s="35">
        <f t="shared" si="38"/>
        <v>25</v>
      </c>
      <c r="AJ128" s="35">
        <f t="shared" si="38"/>
        <v>26</v>
      </c>
      <c r="AK128" s="35">
        <f t="shared" si="38"/>
        <v>27</v>
      </c>
      <c r="AL128" s="35">
        <f t="shared" si="38"/>
        <v>28</v>
      </c>
      <c r="AM128" s="35">
        <f t="shared" si="38"/>
        <v>29</v>
      </c>
      <c r="AN128" s="73"/>
      <c r="AO128" s="32"/>
      <c r="AY128" s="10"/>
    </row>
    <row r="129" spans="1:51" s="15" customFormat="1" x14ac:dyDescent="0.3">
      <c r="A129" s="343"/>
      <c r="C129" s="78" t="s">
        <v>134</v>
      </c>
      <c r="D129" s="79">
        <f>SUM(E129:AM129)</f>
        <v>0</v>
      </c>
      <c r="E129" s="79">
        <f t="shared" ref="E129:AM129" si="39">E122-E65</f>
        <v>0</v>
      </c>
      <c r="F129" s="79">
        <f t="shared" si="39"/>
        <v>0</v>
      </c>
      <c r="G129" s="79">
        <f t="shared" si="39"/>
        <v>0</v>
      </c>
      <c r="H129" s="79">
        <f t="shared" si="39"/>
        <v>0</v>
      </c>
      <c r="I129" s="79">
        <f t="shared" si="39"/>
        <v>0</v>
      </c>
      <c r="J129" s="166">
        <f t="shared" si="39"/>
        <v>0</v>
      </c>
      <c r="K129" s="79">
        <f t="shared" si="39"/>
        <v>0</v>
      </c>
      <c r="L129" s="79">
        <f t="shared" si="39"/>
        <v>0</v>
      </c>
      <c r="M129" s="79">
        <f t="shared" si="39"/>
        <v>0</v>
      </c>
      <c r="N129" s="79">
        <f t="shared" si="39"/>
        <v>0</v>
      </c>
      <c r="O129" s="79">
        <f t="shared" si="39"/>
        <v>0</v>
      </c>
      <c r="P129" s="79">
        <f t="shared" si="39"/>
        <v>0</v>
      </c>
      <c r="Q129" s="79">
        <f t="shared" si="39"/>
        <v>0</v>
      </c>
      <c r="R129" s="79">
        <f t="shared" si="39"/>
        <v>0</v>
      </c>
      <c r="S129" s="79">
        <f t="shared" si="39"/>
        <v>0</v>
      </c>
      <c r="T129" s="79">
        <f t="shared" si="39"/>
        <v>0</v>
      </c>
      <c r="U129" s="79">
        <f t="shared" si="39"/>
        <v>0</v>
      </c>
      <c r="V129" s="79">
        <f t="shared" si="39"/>
        <v>0</v>
      </c>
      <c r="W129" s="79">
        <f t="shared" si="39"/>
        <v>0</v>
      </c>
      <c r="X129" s="79">
        <f t="shared" si="39"/>
        <v>0</v>
      </c>
      <c r="Y129" s="79">
        <f t="shared" si="39"/>
        <v>0</v>
      </c>
      <c r="Z129" s="79">
        <f t="shared" si="39"/>
        <v>0</v>
      </c>
      <c r="AA129" s="79">
        <f t="shared" si="39"/>
        <v>0</v>
      </c>
      <c r="AB129" s="79">
        <f t="shared" si="39"/>
        <v>0</v>
      </c>
      <c r="AC129" s="79">
        <f t="shared" si="39"/>
        <v>0</v>
      </c>
      <c r="AD129" s="79">
        <f t="shared" si="39"/>
        <v>0</v>
      </c>
      <c r="AE129" s="79">
        <f t="shared" si="39"/>
        <v>0</v>
      </c>
      <c r="AF129" s="79">
        <f t="shared" si="39"/>
        <v>0</v>
      </c>
      <c r="AG129" s="79">
        <f t="shared" si="39"/>
        <v>0</v>
      </c>
      <c r="AH129" s="79">
        <f t="shared" si="39"/>
        <v>0</v>
      </c>
      <c r="AI129" s="79">
        <f t="shared" si="39"/>
        <v>0</v>
      </c>
      <c r="AJ129" s="79">
        <f t="shared" si="39"/>
        <v>0</v>
      </c>
      <c r="AK129" s="79">
        <f t="shared" si="39"/>
        <v>0</v>
      </c>
      <c r="AL129" s="79">
        <f t="shared" si="39"/>
        <v>0</v>
      </c>
      <c r="AM129" s="79">
        <f t="shared" si="39"/>
        <v>0</v>
      </c>
      <c r="AN129" s="93"/>
      <c r="AO129" s="32"/>
      <c r="AY129" s="16"/>
    </row>
    <row r="130" spans="1:51" s="13" customFormat="1" x14ac:dyDescent="0.3">
      <c r="A130" s="343"/>
      <c r="C130" s="148" t="s">
        <v>135</v>
      </c>
      <c r="D130" s="79">
        <f>IFERROR(SUM(E130:AM130),"")</f>
        <v>0</v>
      </c>
      <c r="E130" s="79" t="str">
        <f>IFERROR(E129*'I.2 Base'!E32,"")</f>
        <v/>
      </c>
      <c r="F130" s="79" t="str">
        <f>IFERROR(F129*'I.2 Base'!F32,"")</f>
        <v/>
      </c>
      <c r="G130" s="79" t="str">
        <f>IFERROR(G129*'I.2 Base'!G32,"")</f>
        <v/>
      </c>
      <c r="H130" s="79" t="str">
        <f>IFERROR(H129*'I.2 Base'!H32,"")</f>
        <v/>
      </c>
      <c r="I130" s="79" t="str">
        <f>IFERROR(I129*'I.2 Base'!I32,"")</f>
        <v/>
      </c>
      <c r="J130" s="166">
        <f>IFERROR(J129*'I.2 Base'!J32,"")</f>
        <v>0</v>
      </c>
      <c r="K130" s="79" t="str">
        <f>IFERROR(K129*'I.2 Base'!K32,"")</f>
        <v/>
      </c>
      <c r="L130" s="79" t="str">
        <f>IFERROR(L129*'I.2 Base'!L32,"")</f>
        <v/>
      </c>
      <c r="M130" s="79" t="str">
        <f>IFERROR(M129*'I.2 Base'!M32,"")</f>
        <v/>
      </c>
      <c r="N130" s="79" t="str">
        <f>IFERROR(N129*'I.2 Base'!N32,"")</f>
        <v/>
      </c>
      <c r="O130" s="79" t="str">
        <f>IFERROR(O129*'I.2 Base'!O32,"")</f>
        <v/>
      </c>
      <c r="P130" s="79" t="str">
        <f>IFERROR(P129*'I.2 Base'!P32,"")</f>
        <v/>
      </c>
      <c r="Q130" s="79" t="str">
        <f>IFERROR(Q129*'I.2 Base'!Q32,"")</f>
        <v/>
      </c>
      <c r="R130" s="79" t="str">
        <f>IFERROR(R129*'I.2 Base'!R32,"")</f>
        <v/>
      </c>
      <c r="S130" s="79" t="str">
        <f>IFERROR(S129*'I.2 Base'!S32,"")</f>
        <v/>
      </c>
      <c r="T130" s="79" t="str">
        <f>IFERROR(T129*'I.2 Base'!T32,"")</f>
        <v/>
      </c>
      <c r="U130" s="79" t="str">
        <f>IFERROR(U129*'I.2 Base'!U32,"")</f>
        <v/>
      </c>
      <c r="V130" s="79" t="str">
        <f>IFERROR(V129*'I.2 Base'!V32,"")</f>
        <v/>
      </c>
      <c r="W130" s="79" t="str">
        <f>IFERROR(W129*'I.2 Base'!W32,"")</f>
        <v/>
      </c>
      <c r="X130" s="79" t="str">
        <f>IFERROR(X129*'I.2 Base'!X32,"")</f>
        <v/>
      </c>
      <c r="Y130" s="79" t="str">
        <f>IFERROR(Y129*'I.2 Base'!Y32,"")</f>
        <v/>
      </c>
      <c r="Z130" s="79" t="str">
        <f>IFERROR(Z129*'I.2 Base'!Z32,"")</f>
        <v/>
      </c>
      <c r="AA130" s="79" t="str">
        <f>IFERROR(AA129*'I.2 Base'!AA32,"")</f>
        <v/>
      </c>
      <c r="AB130" s="79" t="str">
        <f>IFERROR(AB129*'I.2 Base'!AB32,"")</f>
        <v/>
      </c>
      <c r="AC130" s="79" t="str">
        <f>IFERROR(AC129*'I.2 Base'!AC32,"")</f>
        <v/>
      </c>
      <c r="AD130" s="79" t="str">
        <f>IFERROR(AD129*'I.2 Base'!AD32,"")</f>
        <v/>
      </c>
      <c r="AE130" s="79" t="str">
        <f>IFERROR(AE129*'I.2 Base'!AE32,"")</f>
        <v/>
      </c>
      <c r="AF130" s="79" t="str">
        <f>IFERROR(AF129*'I.2 Base'!AF32,"")</f>
        <v/>
      </c>
      <c r="AG130" s="79" t="str">
        <f>IFERROR(AG129*'I.2 Base'!AG32,"")</f>
        <v/>
      </c>
      <c r="AH130" s="79" t="str">
        <f>IFERROR(AH129*'I.2 Base'!AH32,"")</f>
        <v/>
      </c>
      <c r="AI130" s="79" t="str">
        <f>IFERROR(AI129*'I.2 Base'!AI32,"")</f>
        <v/>
      </c>
      <c r="AJ130" s="79" t="str">
        <f>IFERROR(AJ129*'I.2 Base'!AJ32,"")</f>
        <v/>
      </c>
      <c r="AK130" s="79" t="str">
        <f>IFERROR(AK129*'I.2 Base'!AK32,"")</f>
        <v/>
      </c>
      <c r="AL130" s="79" t="str">
        <f>IFERROR(AL129*'I.2 Base'!AL32,"")</f>
        <v/>
      </c>
      <c r="AM130" s="79" t="str">
        <f>IFERROR(AM129*'I.2 Base'!AM32,"")</f>
        <v/>
      </c>
      <c r="AN130" s="108"/>
      <c r="AO130" s="32"/>
      <c r="AY130" s="14"/>
    </row>
    <row r="131" spans="1:51" s="13" customFormat="1" x14ac:dyDescent="0.3">
      <c r="A131" s="52"/>
      <c r="C131" s="71"/>
      <c r="D131" s="93"/>
      <c r="E131" s="93"/>
      <c r="F131" s="93"/>
      <c r="G131" s="93"/>
      <c r="H131" s="93"/>
      <c r="I131" s="93"/>
      <c r="J131" s="93"/>
      <c r="K131" s="93"/>
      <c r="L131" s="93"/>
      <c r="M131" s="93"/>
      <c r="N131" s="93"/>
      <c r="O131" s="93"/>
      <c r="P131" s="93"/>
      <c r="Q131" s="93"/>
      <c r="R131" s="93"/>
      <c r="S131" s="93"/>
      <c r="T131" s="93"/>
      <c r="U131" s="93"/>
      <c r="V131" s="93"/>
      <c r="W131" s="93"/>
      <c r="X131" s="93"/>
      <c r="Y131" s="93"/>
      <c r="Z131" s="93"/>
      <c r="AA131" s="93"/>
      <c r="AB131" s="93"/>
      <c r="AC131" s="93"/>
      <c r="AD131" s="93"/>
      <c r="AE131" s="93"/>
      <c r="AF131" s="93"/>
      <c r="AG131" s="93"/>
      <c r="AH131" s="93"/>
      <c r="AI131" s="93"/>
      <c r="AJ131" s="93"/>
      <c r="AK131" s="93"/>
      <c r="AL131" s="93"/>
      <c r="AM131" s="93"/>
      <c r="AN131" s="108"/>
      <c r="AO131" s="165"/>
      <c r="AY131" s="14"/>
    </row>
    <row r="132" spans="1:51" s="13" customFormat="1" x14ac:dyDescent="0.3">
      <c r="A132" s="52"/>
      <c r="C132" s="71"/>
      <c r="D132" s="93"/>
      <c r="E132" s="93"/>
      <c r="F132" s="93"/>
      <c r="G132" s="93"/>
      <c r="H132" s="93"/>
      <c r="I132" s="93"/>
      <c r="J132" s="93"/>
      <c r="K132" s="93"/>
      <c r="L132" s="93"/>
      <c r="M132" s="93"/>
      <c r="N132" s="93"/>
      <c r="O132" s="93"/>
      <c r="P132" s="93"/>
      <c r="Q132" s="93"/>
      <c r="R132" s="93"/>
      <c r="S132" s="93"/>
      <c r="T132" s="93"/>
      <c r="U132" s="93"/>
      <c r="V132" s="93"/>
      <c r="W132" s="93"/>
      <c r="X132" s="93"/>
      <c r="Y132" s="93"/>
      <c r="Z132" s="93"/>
      <c r="AA132" s="93"/>
      <c r="AB132" s="93"/>
      <c r="AC132" s="93"/>
      <c r="AD132" s="93"/>
      <c r="AE132" s="93"/>
      <c r="AF132" s="93"/>
      <c r="AG132" s="93"/>
      <c r="AH132" s="93"/>
      <c r="AI132" s="93"/>
      <c r="AJ132" s="93"/>
      <c r="AK132" s="93"/>
      <c r="AL132" s="93"/>
      <c r="AM132" s="93"/>
      <c r="AN132" s="108"/>
      <c r="AO132" s="165"/>
      <c r="AY132" s="14"/>
    </row>
    <row r="133" spans="1:51" s="13" customFormat="1" x14ac:dyDescent="0.3">
      <c r="A133" s="52"/>
      <c r="C133" s="71"/>
      <c r="D133" s="93"/>
      <c r="E133" s="93"/>
      <c r="F133" s="93"/>
      <c r="G133" s="93"/>
      <c r="H133" s="93"/>
      <c r="I133" s="93"/>
      <c r="J133" s="93"/>
      <c r="K133" s="93"/>
      <c r="L133" s="93"/>
      <c r="M133" s="93"/>
      <c r="N133" s="93"/>
      <c r="O133" s="93"/>
      <c r="P133" s="93"/>
      <c r="Q133" s="93"/>
      <c r="R133" s="93"/>
      <c r="S133" s="93"/>
      <c r="T133" s="93"/>
      <c r="U133" s="93"/>
      <c r="V133" s="93"/>
      <c r="W133" s="93"/>
      <c r="X133" s="93"/>
      <c r="Y133" s="93"/>
      <c r="Z133" s="93"/>
      <c r="AA133" s="93"/>
      <c r="AB133" s="93"/>
      <c r="AC133" s="93"/>
      <c r="AD133" s="93"/>
      <c r="AE133" s="93"/>
      <c r="AF133" s="93"/>
      <c r="AG133" s="93"/>
      <c r="AH133" s="93"/>
      <c r="AI133" s="93"/>
      <c r="AJ133" s="93"/>
      <c r="AK133" s="93"/>
      <c r="AL133" s="93"/>
      <c r="AM133" s="93"/>
      <c r="AN133" s="108"/>
      <c r="AO133" s="165"/>
      <c r="AY133" s="14"/>
    </row>
    <row r="134" spans="1:51" s="15" customFormat="1" x14ac:dyDescent="0.3">
      <c r="C134" s="22"/>
      <c r="D134" s="22"/>
      <c r="E134" s="22"/>
      <c r="F134" s="22"/>
      <c r="G134" s="22"/>
      <c r="H134" s="22"/>
      <c r="I134" s="22"/>
      <c r="J134" s="5"/>
      <c r="K134" s="50"/>
      <c r="L134" s="5"/>
      <c r="M134" s="5"/>
      <c r="N134" s="63"/>
      <c r="O134" s="5"/>
      <c r="P134" s="5"/>
      <c r="Q134" s="5"/>
      <c r="R134" s="5"/>
      <c r="S134" s="5"/>
      <c r="T134" s="5"/>
      <c r="U134" s="5"/>
      <c r="V134" s="5"/>
      <c r="W134" s="5"/>
      <c r="X134" s="63"/>
      <c r="Y134" s="5"/>
      <c r="Z134" s="5"/>
      <c r="AA134" s="5"/>
      <c r="AB134" s="5"/>
      <c r="AC134" s="5"/>
      <c r="AD134" s="5"/>
      <c r="AE134" s="5"/>
      <c r="AF134" s="5"/>
      <c r="AG134" s="5"/>
      <c r="AH134" s="5"/>
      <c r="AI134" s="5"/>
      <c r="AJ134" s="5"/>
      <c r="AK134" s="5"/>
      <c r="AL134" s="5"/>
      <c r="AM134" s="5"/>
      <c r="AN134" s="5"/>
      <c r="AO134" s="32"/>
      <c r="AY134" s="16"/>
    </row>
    <row r="135" spans="1:51" x14ac:dyDescent="0.3">
      <c r="AO135" s="32"/>
    </row>
    <row r="136" spans="1:51" s="15" customFormat="1" x14ac:dyDescent="0.3">
      <c r="C136" s="22"/>
      <c r="D136" s="22"/>
      <c r="E136" s="22"/>
      <c r="F136" s="22"/>
      <c r="G136" s="22"/>
      <c r="H136" s="22"/>
      <c r="I136" s="22"/>
      <c r="J136" s="5"/>
      <c r="K136" s="50"/>
      <c r="L136" s="5"/>
      <c r="M136" s="5"/>
      <c r="N136" s="63"/>
      <c r="O136" s="5"/>
      <c r="P136" s="5"/>
      <c r="Q136" s="5"/>
      <c r="R136" s="5"/>
      <c r="S136" s="5"/>
      <c r="T136" s="5"/>
      <c r="U136" s="5"/>
      <c r="V136" s="5"/>
      <c r="W136" s="5"/>
      <c r="X136" s="63"/>
      <c r="Y136" s="5"/>
      <c r="Z136" s="5"/>
      <c r="AA136" s="5"/>
      <c r="AB136" s="5"/>
      <c r="AC136" s="5"/>
      <c r="AD136" s="5"/>
      <c r="AE136" s="5"/>
      <c r="AF136" s="5"/>
      <c r="AG136" s="5"/>
      <c r="AH136" s="5"/>
      <c r="AI136" s="5"/>
      <c r="AJ136" s="5"/>
      <c r="AK136" s="5"/>
      <c r="AL136" s="5"/>
      <c r="AM136" s="5"/>
      <c r="AN136" s="5"/>
      <c r="AO136" s="32"/>
      <c r="AY136" s="16"/>
    </row>
    <row r="137" spans="1:51" s="151" customFormat="1" ht="21" customHeight="1" x14ac:dyDescent="0.3">
      <c r="A137" s="343" t="s">
        <v>34</v>
      </c>
      <c r="C137" s="152" t="s">
        <v>113</v>
      </c>
      <c r="D137" s="152"/>
      <c r="E137" s="153"/>
      <c r="F137" s="153"/>
      <c r="G137" s="153"/>
      <c r="H137" s="153"/>
      <c r="I137" s="153"/>
      <c r="J137" s="154"/>
      <c r="K137" s="154"/>
      <c r="L137" s="154"/>
      <c r="M137" s="154"/>
      <c r="N137" s="154"/>
      <c r="O137" s="154"/>
      <c r="P137" s="154"/>
      <c r="Q137" s="154"/>
      <c r="R137" s="154"/>
      <c r="S137" s="154"/>
      <c r="T137" s="154"/>
      <c r="U137" s="154"/>
      <c r="V137" s="154"/>
      <c r="W137" s="154"/>
      <c r="X137" s="154"/>
      <c r="Y137" s="154"/>
      <c r="Z137" s="154"/>
      <c r="AA137" s="154"/>
      <c r="AB137" s="154"/>
      <c r="AC137" s="154"/>
      <c r="AD137" s="154"/>
      <c r="AE137" s="154"/>
      <c r="AF137" s="154"/>
      <c r="AG137" s="154"/>
      <c r="AH137" s="154"/>
      <c r="AI137" s="154"/>
      <c r="AJ137" s="154"/>
      <c r="AK137" s="154"/>
      <c r="AL137" s="154"/>
      <c r="AM137" s="154"/>
      <c r="AN137" s="155"/>
      <c r="AO137" s="158"/>
      <c r="AY137" s="156"/>
    </row>
    <row r="138" spans="1:51" s="138" customFormat="1" ht="6.6" x14ac:dyDescent="0.3">
      <c r="A138" s="343"/>
      <c r="C138" s="137"/>
      <c r="D138" s="137"/>
      <c r="E138" s="139"/>
      <c r="F138" s="139"/>
      <c r="G138" s="139"/>
      <c r="H138" s="139"/>
      <c r="I138" s="139"/>
      <c r="J138" s="140"/>
      <c r="K138" s="140"/>
      <c r="L138" s="140"/>
      <c r="M138" s="140"/>
      <c r="N138" s="140"/>
      <c r="O138" s="140"/>
      <c r="P138" s="140"/>
      <c r="Q138" s="140"/>
      <c r="R138" s="140"/>
      <c r="S138" s="140"/>
      <c r="T138" s="140"/>
      <c r="U138" s="140"/>
      <c r="V138" s="140"/>
      <c r="W138" s="140"/>
      <c r="X138" s="140"/>
      <c r="Y138" s="140"/>
      <c r="Z138" s="140"/>
      <c r="AA138" s="140"/>
      <c r="AB138" s="140"/>
      <c r="AC138" s="140"/>
      <c r="AD138" s="140"/>
      <c r="AE138" s="140"/>
      <c r="AF138" s="140"/>
      <c r="AG138" s="140"/>
      <c r="AH138" s="140"/>
      <c r="AI138" s="140"/>
      <c r="AJ138" s="140"/>
      <c r="AK138" s="140"/>
      <c r="AL138" s="140"/>
      <c r="AM138" s="140"/>
      <c r="AN138" s="140"/>
      <c r="AO138" s="147"/>
      <c r="AY138" s="141"/>
    </row>
    <row r="139" spans="1:51" s="7" customFormat="1" x14ac:dyDescent="0.3">
      <c r="A139" s="343"/>
      <c r="C139" s="37"/>
      <c r="D139" s="37"/>
      <c r="E139" s="30" t="s">
        <v>120</v>
      </c>
      <c r="F139" s="31"/>
      <c r="G139" s="31"/>
      <c r="H139" s="31"/>
      <c r="I139" s="31"/>
      <c r="J139" s="109" t="s">
        <v>49</v>
      </c>
      <c r="K139" s="31"/>
      <c r="L139" s="31"/>
      <c r="M139" s="30"/>
      <c r="N139" s="30"/>
      <c r="O139" s="30"/>
      <c r="P139" s="30"/>
      <c r="Q139" s="30"/>
      <c r="R139" s="30"/>
      <c r="S139" s="30"/>
      <c r="T139" s="30"/>
      <c r="U139" s="30"/>
      <c r="V139" s="30"/>
      <c r="W139" s="30"/>
      <c r="X139" s="30"/>
      <c r="Y139" s="30"/>
      <c r="Z139" s="30"/>
      <c r="AA139" s="30"/>
      <c r="AB139" s="30"/>
      <c r="AC139" s="30"/>
      <c r="AD139" s="30"/>
      <c r="AE139" s="30"/>
      <c r="AF139" s="30"/>
      <c r="AG139" s="30"/>
      <c r="AH139" s="30"/>
      <c r="AI139" s="30"/>
      <c r="AJ139" s="30"/>
      <c r="AK139" s="30"/>
      <c r="AL139" s="30"/>
      <c r="AM139" s="150" t="s">
        <v>122</v>
      </c>
      <c r="AN139" s="14"/>
      <c r="AO139" s="32"/>
      <c r="AY139" s="10"/>
    </row>
    <row r="140" spans="1:51" s="7" customFormat="1" x14ac:dyDescent="0.3">
      <c r="A140" s="343"/>
      <c r="C140" s="23" t="s">
        <v>34</v>
      </c>
      <c r="D140" s="35" t="s">
        <v>10</v>
      </c>
      <c r="E140" s="35">
        <f t="shared" ref="E140" si="40">F140-1</f>
        <v>-5</v>
      </c>
      <c r="F140" s="35">
        <f t="shared" ref="F140" si="41">G140-1</f>
        <v>-4</v>
      </c>
      <c r="G140" s="35">
        <f t="shared" ref="G140" si="42">H140-1</f>
        <v>-3</v>
      </c>
      <c r="H140" s="35">
        <f>I140-1</f>
        <v>-2</v>
      </c>
      <c r="I140" s="35">
        <f>J140-1</f>
        <v>-1</v>
      </c>
      <c r="J140" s="109">
        <f>'I.2 Base'!D7</f>
        <v>0</v>
      </c>
      <c r="K140" s="35">
        <f>J140+1</f>
        <v>1</v>
      </c>
      <c r="L140" s="35">
        <f t="shared" ref="L140" si="43">K140+1</f>
        <v>2</v>
      </c>
      <c r="M140" s="35">
        <f t="shared" ref="M140" si="44">L140+1</f>
        <v>3</v>
      </c>
      <c r="N140" s="35">
        <f t="shared" ref="N140" si="45">M140+1</f>
        <v>4</v>
      </c>
      <c r="O140" s="35">
        <f t="shared" ref="O140" si="46">N140+1</f>
        <v>5</v>
      </c>
      <c r="P140" s="35">
        <f t="shared" ref="P140" si="47">O140+1</f>
        <v>6</v>
      </c>
      <c r="Q140" s="35">
        <f t="shared" ref="Q140" si="48">P140+1</f>
        <v>7</v>
      </c>
      <c r="R140" s="35">
        <f t="shared" ref="R140" si="49">Q140+1</f>
        <v>8</v>
      </c>
      <c r="S140" s="35">
        <f t="shared" ref="S140" si="50">R140+1</f>
        <v>9</v>
      </c>
      <c r="T140" s="35">
        <f t="shared" ref="T140" si="51">S140+1</f>
        <v>10</v>
      </c>
      <c r="U140" s="35">
        <f t="shared" ref="U140" si="52">T140+1</f>
        <v>11</v>
      </c>
      <c r="V140" s="35">
        <f t="shared" ref="V140" si="53">U140+1</f>
        <v>12</v>
      </c>
      <c r="W140" s="35">
        <f t="shared" ref="W140" si="54">V140+1</f>
        <v>13</v>
      </c>
      <c r="X140" s="35">
        <f t="shared" ref="X140" si="55">W140+1</f>
        <v>14</v>
      </c>
      <c r="Y140" s="35">
        <f t="shared" ref="Y140" si="56">X140+1</f>
        <v>15</v>
      </c>
      <c r="Z140" s="35">
        <f t="shared" ref="Z140" si="57">Y140+1</f>
        <v>16</v>
      </c>
      <c r="AA140" s="35">
        <f t="shared" ref="AA140" si="58">Z140+1</f>
        <v>17</v>
      </c>
      <c r="AB140" s="35">
        <f t="shared" ref="AB140" si="59">AA140+1</f>
        <v>18</v>
      </c>
      <c r="AC140" s="35">
        <f t="shared" ref="AC140" si="60">AB140+1</f>
        <v>19</v>
      </c>
      <c r="AD140" s="35">
        <f t="shared" ref="AD140" si="61">AC140+1</f>
        <v>20</v>
      </c>
      <c r="AE140" s="35">
        <f t="shared" ref="AE140" si="62">AD140+1</f>
        <v>21</v>
      </c>
      <c r="AF140" s="35">
        <f t="shared" ref="AF140" si="63">AE140+1</f>
        <v>22</v>
      </c>
      <c r="AG140" s="35">
        <f t="shared" ref="AG140" si="64">AF140+1</f>
        <v>23</v>
      </c>
      <c r="AH140" s="35">
        <f t="shared" ref="AH140" si="65">AG140+1</f>
        <v>24</v>
      </c>
      <c r="AI140" s="35">
        <f t="shared" ref="AI140" si="66">AH140+1</f>
        <v>25</v>
      </c>
      <c r="AJ140" s="35">
        <f t="shared" ref="AJ140" si="67">AI140+1</f>
        <v>26</v>
      </c>
      <c r="AK140" s="35">
        <f t="shared" ref="AK140" si="68">AJ140+1</f>
        <v>27</v>
      </c>
      <c r="AL140" s="35">
        <f t="shared" ref="AL140" si="69">AK140+1</f>
        <v>28</v>
      </c>
      <c r="AM140" s="35">
        <f t="shared" ref="AM140" si="70">AL140+1</f>
        <v>29</v>
      </c>
      <c r="AN140" s="73"/>
      <c r="AO140" s="32"/>
      <c r="AY140" s="10"/>
    </row>
    <row r="141" spans="1:51" s="15" customFormat="1" x14ac:dyDescent="0.3">
      <c r="A141" s="343"/>
      <c r="C141" s="260"/>
      <c r="D141" s="79">
        <f>SUM(E141:AM141)</f>
        <v>0</v>
      </c>
      <c r="E141" s="262"/>
      <c r="F141" s="262"/>
      <c r="G141" s="262"/>
      <c r="H141" s="262"/>
      <c r="I141" s="262"/>
      <c r="J141" s="263"/>
      <c r="K141" s="264"/>
      <c r="L141" s="264"/>
      <c r="M141" s="264"/>
      <c r="N141" s="264"/>
      <c r="O141" s="264"/>
      <c r="P141" s="264"/>
      <c r="Q141" s="264"/>
      <c r="R141" s="264"/>
      <c r="S141" s="264"/>
      <c r="T141" s="264"/>
      <c r="U141" s="264"/>
      <c r="V141" s="264"/>
      <c r="W141" s="264"/>
      <c r="X141" s="264"/>
      <c r="Y141" s="264"/>
      <c r="Z141" s="264"/>
      <c r="AA141" s="264"/>
      <c r="AB141" s="264"/>
      <c r="AC141" s="264"/>
      <c r="AD141" s="264"/>
      <c r="AE141" s="264"/>
      <c r="AF141" s="264"/>
      <c r="AG141" s="264"/>
      <c r="AH141" s="264"/>
      <c r="AI141" s="264"/>
      <c r="AJ141" s="264"/>
      <c r="AK141" s="264"/>
      <c r="AL141" s="264"/>
      <c r="AM141" s="264"/>
      <c r="AN141" s="113"/>
      <c r="AO141" s="32"/>
      <c r="AY141" s="16"/>
    </row>
    <row r="142" spans="1:51" s="15" customFormat="1" x14ac:dyDescent="0.3">
      <c r="A142" s="343"/>
      <c r="C142" s="260"/>
      <c r="D142" s="79">
        <f t="shared" ref="D142:D190" si="71">SUM(E142:AM142)</f>
        <v>0</v>
      </c>
      <c r="E142" s="262"/>
      <c r="F142" s="262"/>
      <c r="G142" s="262"/>
      <c r="H142" s="262"/>
      <c r="I142" s="262"/>
      <c r="J142" s="263"/>
      <c r="K142" s="264"/>
      <c r="L142" s="264"/>
      <c r="M142" s="264"/>
      <c r="N142" s="264"/>
      <c r="O142" s="264"/>
      <c r="P142" s="264"/>
      <c r="Q142" s="264"/>
      <c r="R142" s="264"/>
      <c r="S142" s="264"/>
      <c r="T142" s="264"/>
      <c r="U142" s="264"/>
      <c r="V142" s="264"/>
      <c r="W142" s="264"/>
      <c r="X142" s="264"/>
      <c r="Y142" s="264"/>
      <c r="Z142" s="264"/>
      <c r="AA142" s="264"/>
      <c r="AB142" s="264"/>
      <c r="AC142" s="264"/>
      <c r="AD142" s="264"/>
      <c r="AE142" s="264"/>
      <c r="AF142" s="264"/>
      <c r="AG142" s="264"/>
      <c r="AH142" s="264"/>
      <c r="AI142" s="264"/>
      <c r="AJ142" s="264"/>
      <c r="AK142" s="264"/>
      <c r="AL142" s="264"/>
      <c r="AM142" s="264"/>
      <c r="AN142" s="113"/>
      <c r="AO142" s="32"/>
      <c r="AY142" s="16"/>
    </row>
    <row r="143" spans="1:51" s="15" customFormat="1" x14ac:dyDescent="0.3">
      <c r="A143" s="343"/>
      <c r="C143" s="260"/>
      <c r="D143" s="79">
        <f t="shared" si="71"/>
        <v>0</v>
      </c>
      <c r="E143" s="262"/>
      <c r="F143" s="262"/>
      <c r="G143" s="262"/>
      <c r="H143" s="262"/>
      <c r="I143" s="262"/>
      <c r="J143" s="263"/>
      <c r="K143" s="264"/>
      <c r="L143" s="264"/>
      <c r="M143" s="264"/>
      <c r="N143" s="264"/>
      <c r="O143" s="264"/>
      <c r="P143" s="264"/>
      <c r="Q143" s="264"/>
      <c r="R143" s="264"/>
      <c r="S143" s="264"/>
      <c r="T143" s="264"/>
      <c r="U143" s="264"/>
      <c r="V143" s="264"/>
      <c r="W143" s="264"/>
      <c r="X143" s="264"/>
      <c r="Y143" s="264"/>
      <c r="Z143" s="264"/>
      <c r="AA143" s="264"/>
      <c r="AB143" s="264"/>
      <c r="AC143" s="264"/>
      <c r="AD143" s="264"/>
      <c r="AE143" s="264"/>
      <c r="AF143" s="264"/>
      <c r="AG143" s="264"/>
      <c r="AH143" s="264"/>
      <c r="AI143" s="264"/>
      <c r="AJ143" s="264"/>
      <c r="AK143" s="264"/>
      <c r="AL143" s="264"/>
      <c r="AM143" s="264"/>
      <c r="AN143" s="113"/>
      <c r="AO143" s="32"/>
      <c r="AY143" s="16"/>
    </row>
    <row r="144" spans="1:51" s="15" customFormat="1" x14ac:dyDescent="0.3">
      <c r="A144" s="343"/>
      <c r="C144" s="260"/>
      <c r="D144" s="79">
        <f t="shared" si="71"/>
        <v>0</v>
      </c>
      <c r="E144" s="262"/>
      <c r="F144" s="262"/>
      <c r="G144" s="262"/>
      <c r="H144" s="262"/>
      <c r="I144" s="262"/>
      <c r="J144" s="263"/>
      <c r="K144" s="264"/>
      <c r="L144" s="264"/>
      <c r="M144" s="264"/>
      <c r="N144" s="264"/>
      <c r="O144" s="264"/>
      <c r="P144" s="264"/>
      <c r="Q144" s="264"/>
      <c r="R144" s="264"/>
      <c r="S144" s="264"/>
      <c r="T144" s="264"/>
      <c r="U144" s="264"/>
      <c r="V144" s="264"/>
      <c r="W144" s="264"/>
      <c r="X144" s="264"/>
      <c r="Y144" s="264"/>
      <c r="Z144" s="264"/>
      <c r="AA144" s="264"/>
      <c r="AB144" s="264"/>
      <c r="AC144" s="264"/>
      <c r="AD144" s="264"/>
      <c r="AE144" s="264"/>
      <c r="AF144" s="264"/>
      <c r="AG144" s="264"/>
      <c r="AH144" s="264"/>
      <c r="AI144" s="264"/>
      <c r="AJ144" s="264"/>
      <c r="AK144" s="264"/>
      <c r="AL144" s="264"/>
      <c r="AM144" s="264"/>
      <c r="AN144" s="113"/>
      <c r="AO144" s="32"/>
      <c r="AY144" s="16"/>
    </row>
    <row r="145" spans="1:51" s="15" customFormat="1" x14ac:dyDescent="0.3">
      <c r="A145" s="343"/>
      <c r="C145" s="260"/>
      <c r="D145" s="79">
        <f>SUM(E145:AM145)</f>
        <v>0</v>
      </c>
      <c r="E145" s="262"/>
      <c r="F145" s="262"/>
      <c r="G145" s="262"/>
      <c r="H145" s="262"/>
      <c r="I145" s="262"/>
      <c r="J145" s="263"/>
      <c r="K145" s="264"/>
      <c r="L145" s="264"/>
      <c r="M145" s="264"/>
      <c r="N145" s="264"/>
      <c r="O145" s="264"/>
      <c r="P145" s="264"/>
      <c r="Q145" s="264"/>
      <c r="R145" s="264"/>
      <c r="S145" s="264"/>
      <c r="T145" s="264"/>
      <c r="U145" s="264"/>
      <c r="V145" s="264"/>
      <c r="W145" s="264"/>
      <c r="X145" s="264"/>
      <c r="Y145" s="264"/>
      <c r="Z145" s="264"/>
      <c r="AA145" s="264"/>
      <c r="AB145" s="264"/>
      <c r="AC145" s="264"/>
      <c r="AD145" s="264"/>
      <c r="AE145" s="264"/>
      <c r="AF145" s="264"/>
      <c r="AG145" s="264"/>
      <c r="AH145" s="264"/>
      <c r="AI145" s="264"/>
      <c r="AJ145" s="264"/>
      <c r="AK145" s="264"/>
      <c r="AL145" s="264"/>
      <c r="AM145" s="264"/>
      <c r="AN145" s="113"/>
      <c r="AO145" s="32"/>
      <c r="AY145" s="16"/>
    </row>
    <row r="146" spans="1:51" s="15" customFormat="1" x14ac:dyDescent="0.3">
      <c r="A146" s="343"/>
      <c r="C146" s="260"/>
      <c r="D146" s="79">
        <f t="shared" si="71"/>
        <v>0</v>
      </c>
      <c r="E146" s="262"/>
      <c r="F146" s="262"/>
      <c r="G146" s="262"/>
      <c r="H146" s="262"/>
      <c r="I146" s="262"/>
      <c r="J146" s="263"/>
      <c r="K146" s="264"/>
      <c r="L146" s="264"/>
      <c r="M146" s="264"/>
      <c r="N146" s="264"/>
      <c r="O146" s="264"/>
      <c r="P146" s="264"/>
      <c r="Q146" s="264"/>
      <c r="R146" s="264"/>
      <c r="S146" s="264"/>
      <c r="T146" s="264"/>
      <c r="U146" s="264"/>
      <c r="V146" s="264"/>
      <c r="W146" s="264"/>
      <c r="X146" s="264"/>
      <c r="Y146" s="264"/>
      <c r="Z146" s="264"/>
      <c r="AA146" s="264"/>
      <c r="AB146" s="264"/>
      <c r="AC146" s="264"/>
      <c r="AD146" s="264"/>
      <c r="AE146" s="264"/>
      <c r="AF146" s="264"/>
      <c r="AG146" s="264"/>
      <c r="AH146" s="264"/>
      <c r="AI146" s="264"/>
      <c r="AJ146" s="264"/>
      <c r="AK146" s="264"/>
      <c r="AL146" s="264"/>
      <c r="AM146" s="264"/>
      <c r="AN146" s="113"/>
      <c r="AO146" s="32"/>
      <c r="AY146" s="16"/>
    </row>
    <row r="147" spans="1:51" s="15" customFormat="1" x14ac:dyDescent="0.3">
      <c r="A147" s="343"/>
      <c r="C147" s="260"/>
      <c r="D147" s="79">
        <f t="shared" si="71"/>
        <v>0</v>
      </c>
      <c r="E147" s="262"/>
      <c r="F147" s="262"/>
      <c r="G147" s="262"/>
      <c r="H147" s="262"/>
      <c r="I147" s="262"/>
      <c r="J147" s="263"/>
      <c r="K147" s="264"/>
      <c r="L147" s="264"/>
      <c r="M147" s="264"/>
      <c r="N147" s="264"/>
      <c r="O147" s="264"/>
      <c r="P147" s="264"/>
      <c r="Q147" s="264"/>
      <c r="R147" s="264"/>
      <c r="S147" s="264"/>
      <c r="T147" s="264"/>
      <c r="U147" s="264"/>
      <c r="V147" s="264"/>
      <c r="W147" s="264"/>
      <c r="X147" s="264"/>
      <c r="Y147" s="264"/>
      <c r="Z147" s="264"/>
      <c r="AA147" s="264"/>
      <c r="AB147" s="264"/>
      <c r="AC147" s="264"/>
      <c r="AD147" s="264"/>
      <c r="AE147" s="264"/>
      <c r="AF147" s="264"/>
      <c r="AG147" s="264"/>
      <c r="AH147" s="264"/>
      <c r="AI147" s="264"/>
      <c r="AJ147" s="264"/>
      <c r="AK147" s="264"/>
      <c r="AL147" s="264"/>
      <c r="AM147" s="264"/>
      <c r="AN147" s="113"/>
      <c r="AO147" s="32"/>
      <c r="AY147" s="16"/>
    </row>
    <row r="148" spans="1:51" s="15" customFormat="1" x14ac:dyDescent="0.3">
      <c r="A148" s="343"/>
      <c r="C148" s="260"/>
      <c r="D148" s="79">
        <f t="shared" si="71"/>
        <v>0</v>
      </c>
      <c r="E148" s="262"/>
      <c r="F148" s="262"/>
      <c r="G148" s="262"/>
      <c r="H148" s="262"/>
      <c r="I148" s="262"/>
      <c r="J148" s="263"/>
      <c r="K148" s="264"/>
      <c r="L148" s="264"/>
      <c r="M148" s="264"/>
      <c r="N148" s="264"/>
      <c r="O148" s="264"/>
      <c r="P148" s="264"/>
      <c r="Q148" s="264"/>
      <c r="R148" s="264"/>
      <c r="S148" s="264"/>
      <c r="T148" s="264"/>
      <c r="U148" s="264"/>
      <c r="V148" s="264"/>
      <c r="W148" s="264"/>
      <c r="X148" s="264"/>
      <c r="Y148" s="264"/>
      <c r="Z148" s="264"/>
      <c r="AA148" s="264"/>
      <c r="AB148" s="264"/>
      <c r="AC148" s="264"/>
      <c r="AD148" s="264"/>
      <c r="AE148" s="264"/>
      <c r="AF148" s="264"/>
      <c r="AG148" s="264"/>
      <c r="AH148" s="264"/>
      <c r="AI148" s="264"/>
      <c r="AJ148" s="264"/>
      <c r="AK148" s="264"/>
      <c r="AL148" s="264"/>
      <c r="AM148" s="264"/>
      <c r="AN148" s="113"/>
      <c r="AO148" s="32"/>
      <c r="AY148" s="16"/>
    </row>
    <row r="149" spans="1:51" s="15" customFormat="1" x14ac:dyDescent="0.3">
      <c r="A149" s="343"/>
      <c r="C149" s="260"/>
      <c r="D149" s="79">
        <f t="shared" si="71"/>
        <v>0</v>
      </c>
      <c r="E149" s="262"/>
      <c r="F149" s="262"/>
      <c r="G149" s="262"/>
      <c r="H149" s="262"/>
      <c r="I149" s="262"/>
      <c r="J149" s="263"/>
      <c r="K149" s="264"/>
      <c r="L149" s="264"/>
      <c r="M149" s="264"/>
      <c r="N149" s="264"/>
      <c r="O149" s="264"/>
      <c r="P149" s="264"/>
      <c r="Q149" s="264"/>
      <c r="R149" s="264"/>
      <c r="S149" s="264"/>
      <c r="T149" s="264"/>
      <c r="U149" s="264"/>
      <c r="V149" s="264"/>
      <c r="W149" s="264"/>
      <c r="X149" s="264"/>
      <c r="Y149" s="264"/>
      <c r="Z149" s="264"/>
      <c r="AA149" s="264"/>
      <c r="AB149" s="264"/>
      <c r="AC149" s="264"/>
      <c r="AD149" s="264"/>
      <c r="AE149" s="264"/>
      <c r="AF149" s="264"/>
      <c r="AG149" s="264"/>
      <c r="AH149" s="264"/>
      <c r="AI149" s="264"/>
      <c r="AJ149" s="264"/>
      <c r="AK149" s="264"/>
      <c r="AL149" s="264"/>
      <c r="AM149" s="264"/>
      <c r="AN149" s="113"/>
      <c r="AO149" s="32"/>
      <c r="AY149" s="16"/>
    </row>
    <row r="150" spans="1:51" s="15" customFormat="1" x14ac:dyDescent="0.3">
      <c r="A150" s="343"/>
      <c r="C150" s="260"/>
      <c r="D150" s="79">
        <f t="shared" si="71"/>
        <v>0</v>
      </c>
      <c r="E150" s="262"/>
      <c r="F150" s="262"/>
      <c r="G150" s="262"/>
      <c r="H150" s="262"/>
      <c r="I150" s="262"/>
      <c r="J150" s="263"/>
      <c r="K150" s="264"/>
      <c r="L150" s="264"/>
      <c r="M150" s="264"/>
      <c r="N150" s="264"/>
      <c r="O150" s="264"/>
      <c r="P150" s="264"/>
      <c r="Q150" s="264"/>
      <c r="R150" s="264"/>
      <c r="S150" s="264"/>
      <c r="T150" s="264"/>
      <c r="U150" s="264"/>
      <c r="V150" s="264"/>
      <c r="W150" s="264"/>
      <c r="X150" s="264"/>
      <c r="Y150" s="264"/>
      <c r="Z150" s="264"/>
      <c r="AA150" s="264"/>
      <c r="AB150" s="264"/>
      <c r="AC150" s="264"/>
      <c r="AD150" s="264"/>
      <c r="AE150" s="264"/>
      <c r="AF150" s="264"/>
      <c r="AG150" s="264"/>
      <c r="AH150" s="264"/>
      <c r="AI150" s="264"/>
      <c r="AJ150" s="264"/>
      <c r="AK150" s="264"/>
      <c r="AL150" s="264"/>
      <c r="AM150" s="264"/>
      <c r="AN150" s="113"/>
      <c r="AO150" s="32"/>
      <c r="AY150" s="16"/>
    </row>
    <row r="151" spans="1:51" s="15" customFormat="1" ht="10.5" customHeight="1" outlineLevel="1" x14ac:dyDescent="0.3">
      <c r="A151" s="343"/>
      <c r="C151" s="260"/>
      <c r="D151" s="79">
        <f t="shared" si="71"/>
        <v>0</v>
      </c>
      <c r="E151" s="262"/>
      <c r="F151" s="262"/>
      <c r="G151" s="262"/>
      <c r="H151" s="262"/>
      <c r="I151" s="262"/>
      <c r="J151" s="263"/>
      <c r="K151" s="264"/>
      <c r="L151" s="264"/>
      <c r="M151" s="264"/>
      <c r="N151" s="264"/>
      <c r="O151" s="264"/>
      <c r="P151" s="264"/>
      <c r="Q151" s="264"/>
      <c r="R151" s="264"/>
      <c r="S151" s="264"/>
      <c r="T151" s="264"/>
      <c r="U151" s="264"/>
      <c r="V151" s="264"/>
      <c r="W151" s="264"/>
      <c r="X151" s="264"/>
      <c r="Y151" s="264"/>
      <c r="Z151" s="264"/>
      <c r="AA151" s="264"/>
      <c r="AB151" s="264"/>
      <c r="AC151" s="264"/>
      <c r="AD151" s="264"/>
      <c r="AE151" s="264"/>
      <c r="AF151" s="264"/>
      <c r="AG151" s="264"/>
      <c r="AH151" s="264"/>
      <c r="AI151" s="264"/>
      <c r="AJ151" s="264"/>
      <c r="AK151" s="264"/>
      <c r="AL151" s="264"/>
      <c r="AM151" s="264"/>
      <c r="AN151" s="113"/>
      <c r="AO151" s="32"/>
      <c r="AY151" s="16"/>
    </row>
    <row r="152" spans="1:51" s="15" customFormat="1" ht="10.5" customHeight="1" outlineLevel="1" x14ac:dyDescent="0.3">
      <c r="A152" s="343"/>
      <c r="C152" s="260"/>
      <c r="D152" s="79">
        <f t="shared" si="71"/>
        <v>0</v>
      </c>
      <c r="E152" s="262"/>
      <c r="F152" s="262"/>
      <c r="G152" s="262"/>
      <c r="H152" s="262"/>
      <c r="I152" s="262"/>
      <c r="J152" s="263"/>
      <c r="K152" s="264"/>
      <c r="L152" s="264"/>
      <c r="M152" s="264"/>
      <c r="N152" s="264"/>
      <c r="O152" s="264"/>
      <c r="P152" s="264"/>
      <c r="Q152" s="264"/>
      <c r="R152" s="264"/>
      <c r="S152" s="264"/>
      <c r="T152" s="264"/>
      <c r="U152" s="264"/>
      <c r="V152" s="264"/>
      <c r="W152" s="264"/>
      <c r="X152" s="264"/>
      <c r="Y152" s="264"/>
      <c r="Z152" s="264"/>
      <c r="AA152" s="264"/>
      <c r="AB152" s="264"/>
      <c r="AC152" s="264"/>
      <c r="AD152" s="264"/>
      <c r="AE152" s="264"/>
      <c r="AF152" s="264"/>
      <c r="AG152" s="264"/>
      <c r="AH152" s="264"/>
      <c r="AI152" s="264"/>
      <c r="AJ152" s="264"/>
      <c r="AK152" s="264"/>
      <c r="AL152" s="264"/>
      <c r="AM152" s="264"/>
      <c r="AN152" s="113"/>
      <c r="AO152" s="32"/>
      <c r="AY152" s="16"/>
    </row>
    <row r="153" spans="1:51" s="15" customFormat="1" ht="10.5" customHeight="1" outlineLevel="1" x14ac:dyDescent="0.3">
      <c r="A153" s="343"/>
      <c r="C153" s="260"/>
      <c r="D153" s="79">
        <f t="shared" si="71"/>
        <v>0</v>
      </c>
      <c r="E153" s="262"/>
      <c r="F153" s="262"/>
      <c r="G153" s="262"/>
      <c r="H153" s="262"/>
      <c r="I153" s="262"/>
      <c r="J153" s="263"/>
      <c r="K153" s="264"/>
      <c r="L153" s="264"/>
      <c r="M153" s="264"/>
      <c r="N153" s="264"/>
      <c r="O153" s="264"/>
      <c r="P153" s="264"/>
      <c r="Q153" s="264"/>
      <c r="R153" s="264"/>
      <c r="S153" s="264"/>
      <c r="T153" s="264"/>
      <c r="U153" s="264"/>
      <c r="V153" s="264"/>
      <c r="W153" s="264"/>
      <c r="X153" s="264"/>
      <c r="Y153" s="264"/>
      <c r="Z153" s="264"/>
      <c r="AA153" s="264"/>
      <c r="AB153" s="264"/>
      <c r="AC153" s="264"/>
      <c r="AD153" s="264"/>
      <c r="AE153" s="264"/>
      <c r="AF153" s="264"/>
      <c r="AG153" s="264"/>
      <c r="AH153" s="264"/>
      <c r="AI153" s="264"/>
      <c r="AJ153" s="264"/>
      <c r="AK153" s="264"/>
      <c r="AL153" s="264"/>
      <c r="AM153" s="264"/>
      <c r="AN153" s="113"/>
      <c r="AO153" s="32"/>
      <c r="AY153" s="16"/>
    </row>
    <row r="154" spans="1:51" s="15" customFormat="1" ht="10.5" customHeight="1" outlineLevel="1" x14ac:dyDescent="0.3">
      <c r="A154" s="343"/>
      <c r="C154" s="260"/>
      <c r="D154" s="79">
        <f t="shared" si="71"/>
        <v>0</v>
      </c>
      <c r="E154" s="262"/>
      <c r="F154" s="262"/>
      <c r="G154" s="262"/>
      <c r="H154" s="262"/>
      <c r="I154" s="262"/>
      <c r="J154" s="263"/>
      <c r="K154" s="264"/>
      <c r="L154" s="264"/>
      <c r="M154" s="264"/>
      <c r="N154" s="264"/>
      <c r="O154" s="264"/>
      <c r="P154" s="264"/>
      <c r="Q154" s="264"/>
      <c r="R154" s="264"/>
      <c r="S154" s="264"/>
      <c r="T154" s="264"/>
      <c r="U154" s="264"/>
      <c r="V154" s="264"/>
      <c r="W154" s="264"/>
      <c r="X154" s="264"/>
      <c r="Y154" s="264"/>
      <c r="Z154" s="264"/>
      <c r="AA154" s="264"/>
      <c r="AB154" s="264"/>
      <c r="AC154" s="264"/>
      <c r="AD154" s="264"/>
      <c r="AE154" s="264"/>
      <c r="AF154" s="264"/>
      <c r="AG154" s="264"/>
      <c r="AH154" s="264"/>
      <c r="AI154" s="264"/>
      <c r="AJ154" s="264"/>
      <c r="AK154" s="264"/>
      <c r="AL154" s="264"/>
      <c r="AM154" s="264"/>
      <c r="AN154" s="113"/>
      <c r="AO154" s="32"/>
      <c r="AY154" s="16"/>
    </row>
    <row r="155" spans="1:51" s="15" customFormat="1" ht="10.5" customHeight="1" outlineLevel="1" x14ac:dyDescent="0.3">
      <c r="A155" s="343"/>
      <c r="C155" s="260"/>
      <c r="D155" s="79">
        <f t="shared" si="71"/>
        <v>0</v>
      </c>
      <c r="E155" s="262"/>
      <c r="F155" s="262"/>
      <c r="G155" s="262"/>
      <c r="H155" s="262"/>
      <c r="I155" s="262"/>
      <c r="J155" s="263"/>
      <c r="K155" s="264"/>
      <c r="L155" s="264"/>
      <c r="M155" s="264"/>
      <c r="N155" s="264"/>
      <c r="O155" s="264"/>
      <c r="P155" s="264"/>
      <c r="Q155" s="264"/>
      <c r="R155" s="264"/>
      <c r="S155" s="264"/>
      <c r="T155" s="264"/>
      <c r="U155" s="264"/>
      <c r="V155" s="264"/>
      <c r="W155" s="264"/>
      <c r="X155" s="264"/>
      <c r="Y155" s="264"/>
      <c r="Z155" s="264"/>
      <c r="AA155" s="264"/>
      <c r="AB155" s="264"/>
      <c r="AC155" s="264"/>
      <c r="AD155" s="264"/>
      <c r="AE155" s="264"/>
      <c r="AF155" s="264"/>
      <c r="AG155" s="264"/>
      <c r="AH155" s="264"/>
      <c r="AI155" s="264"/>
      <c r="AJ155" s="264"/>
      <c r="AK155" s="264"/>
      <c r="AL155" s="264"/>
      <c r="AM155" s="264"/>
      <c r="AN155" s="113"/>
      <c r="AO155" s="32"/>
      <c r="AY155" s="16"/>
    </row>
    <row r="156" spans="1:51" s="15" customFormat="1" ht="10.5" customHeight="1" outlineLevel="1" x14ac:dyDescent="0.3">
      <c r="A156" s="343"/>
      <c r="C156" s="260"/>
      <c r="D156" s="79">
        <f t="shared" si="71"/>
        <v>0</v>
      </c>
      <c r="E156" s="262"/>
      <c r="F156" s="262"/>
      <c r="G156" s="262"/>
      <c r="H156" s="262"/>
      <c r="I156" s="262"/>
      <c r="J156" s="263"/>
      <c r="K156" s="264"/>
      <c r="L156" s="264"/>
      <c r="M156" s="264"/>
      <c r="N156" s="264"/>
      <c r="O156" s="264"/>
      <c r="P156" s="264"/>
      <c r="Q156" s="264"/>
      <c r="R156" s="264"/>
      <c r="S156" s="264"/>
      <c r="T156" s="264"/>
      <c r="U156" s="264"/>
      <c r="V156" s="264"/>
      <c r="W156" s="264"/>
      <c r="X156" s="264"/>
      <c r="Y156" s="264"/>
      <c r="Z156" s="264"/>
      <c r="AA156" s="264"/>
      <c r="AB156" s="264"/>
      <c r="AC156" s="264"/>
      <c r="AD156" s="264"/>
      <c r="AE156" s="264"/>
      <c r="AF156" s="264"/>
      <c r="AG156" s="264"/>
      <c r="AH156" s="264"/>
      <c r="AI156" s="264"/>
      <c r="AJ156" s="264"/>
      <c r="AK156" s="264"/>
      <c r="AL156" s="264"/>
      <c r="AM156" s="264"/>
      <c r="AN156" s="113"/>
      <c r="AO156" s="32"/>
      <c r="AY156" s="16"/>
    </row>
    <row r="157" spans="1:51" s="15" customFormat="1" ht="10.5" customHeight="1" outlineLevel="1" x14ac:dyDescent="0.3">
      <c r="A157" s="343"/>
      <c r="C157" s="260"/>
      <c r="D157" s="79">
        <f t="shared" si="71"/>
        <v>0</v>
      </c>
      <c r="E157" s="262"/>
      <c r="F157" s="262"/>
      <c r="G157" s="262"/>
      <c r="H157" s="262"/>
      <c r="I157" s="262"/>
      <c r="J157" s="263"/>
      <c r="K157" s="264"/>
      <c r="L157" s="264"/>
      <c r="M157" s="264"/>
      <c r="N157" s="264"/>
      <c r="O157" s="264"/>
      <c r="P157" s="264"/>
      <c r="Q157" s="264"/>
      <c r="R157" s="264"/>
      <c r="S157" s="264"/>
      <c r="T157" s="264"/>
      <c r="U157" s="264"/>
      <c r="V157" s="264"/>
      <c r="W157" s="264"/>
      <c r="X157" s="264"/>
      <c r="Y157" s="264"/>
      <c r="Z157" s="264"/>
      <c r="AA157" s="264"/>
      <c r="AB157" s="264"/>
      <c r="AC157" s="264"/>
      <c r="AD157" s="264"/>
      <c r="AE157" s="264"/>
      <c r="AF157" s="264"/>
      <c r="AG157" s="264"/>
      <c r="AH157" s="264"/>
      <c r="AI157" s="264"/>
      <c r="AJ157" s="264"/>
      <c r="AK157" s="264"/>
      <c r="AL157" s="264"/>
      <c r="AM157" s="264"/>
      <c r="AN157" s="113"/>
      <c r="AO157" s="32"/>
      <c r="AY157" s="16"/>
    </row>
    <row r="158" spans="1:51" s="15" customFormat="1" ht="10.5" customHeight="1" outlineLevel="1" x14ac:dyDescent="0.3">
      <c r="A158" s="343"/>
      <c r="C158" s="260"/>
      <c r="D158" s="79">
        <f t="shared" si="71"/>
        <v>0</v>
      </c>
      <c r="E158" s="262"/>
      <c r="F158" s="262"/>
      <c r="G158" s="262"/>
      <c r="H158" s="262"/>
      <c r="I158" s="262"/>
      <c r="J158" s="263"/>
      <c r="K158" s="264"/>
      <c r="L158" s="264"/>
      <c r="M158" s="264"/>
      <c r="N158" s="264"/>
      <c r="O158" s="264"/>
      <c r="P158" s="264"/>
      <c r="Q158" s="264"/>
      <c r="R158" s="264"/>
      <c r="S158" s="264"/>
      <c r="T158" s="264"/>
      <c r="U158" s="264"/>
      <c r="V158" s="264"/>
      <c r="W158" s="264"/>
      <c r="X158" s="264"/>
      <c r="Y158" s="264"/>
      <c r="Z158" s="264"/>
      <c r="AA158" s="264"/>
      <c r="AB158" s="264"/>
      <c r="AC158" s="264"/>
      <c r="AD158" s="264"/>
      <c r="AE158" s="264"/>
      <c r="AF158" s="264"/>
      <c r="AG158" s="264"/>
      <c r="AH158" s="264"/>
      <c r="AI158" s="264"/>
      <c r="AJ158" s="264"/>
      <c r="AK158" s="264"/>
      <c r="AL158" s="264"/>
      <c r="AM158" s="264"/>
      <c r="AN158" s="113"/>
      <c r="AO158" s="32"/>
      <c r="AY158" s="16"/>
    </row>
    <row r="159" spans="1:51" s="15" customFormat="1" ht="10.5" customHeight="1" outlineLevel="1" x14ac:dyDescent="0.3">
      <c r="A159" s="343"/>
      <c r="C159" s="260"/>
      <c r="D159" s="79">
        <f t="shared" si="71"/>
        <v>0</v>
      </c>
      <c r="E159" s="262"/>
      <c r="F159" s="262"/>
      <c r="G159" s="262"/>
      <c r="H159" s="262"/>
      <c r="I159" s="262"/>
      <c r="J159" s="263"/>
      <c r="K159" s="264"/>
      <c r="L159" s="264"/>
      <c r="M159" s="264"/>
      <c r="N159" s="264"/>
      <c r="O159" s="264"/>
      <c r="P159" s="264"/>
      <c r="Q159" s="264"/>
      <c r="R159" s="264"/>
      <c r="S159" s="264"/>
      <c r="T159" s="264"/>
      <c r="U159" s="264"/>
      <c r="V159" s="264"/>
      <c r="W159" s="264"/>
      <c r="X159" s="264"/>
      <c r="Y159" s="264"/>
      <c r="Z159" s="264"/>
      <c r="AA159" s="264"/>
      <c r="AB159" s="264"/>
      <c r="AC159" s="264"/>
      <c r="AD159" s="264"/>
      <c r="AE159" s="264"/>
      <c r="AF159" s="264"/>
      <c r="AG159" s="264"/>
      <c r="AH159" s="264"/>
      <c r="AI159" s="264"/>
      <c r="AJ159" s="264"/>
      <c r="AK159" s="264"/>
      <c r="AL159" s="264"/>
      <c r="AM159" s="264"/>
      <c r="AN159" s="113"/>
      <c r="AO159" s="32"/>
      <c r="AY159" s="16"/>
    </row>
    <row r="160" spans="1:51" s="15" customFormat="1" ht="10.5" customHeight="1" outlineLevel="1" x14ac:dyDescent="0.3">
      <c r="A160" s="343"/>
      <c r="C160" s="260"/>
      <c r="D160" s="79">
        <f t="shared" si="71"/>
        <v>0</v>
      </c>
      <c r="E160" s="262"/>
      <c r="F160" s="262"/>
      <c r="G160" s="262"/>
      <c r="H160" s="262"/>
      <c r="I160" s="262"/>
      <c r="J160" s="263"/>
      <c r="K160" s="264"/>
      <c r="L160" s="264"/>
      <c r="M160" s="264"/>
      <c r="N160" s="264"/>
      <c r="O160" s="264"/>
      <c r="P160" s="264"/>
      <c r="Q160" s="264"/>
      <c r="R160" s="264"/>
      <c r="S160" s="264"/>
      <c r="T160" s="264"/>
      <c r="U160" s="264"/>
      <c r="V160" s="264"/>
      <c r="W160" s="264"/>
      <c r="X160" s="264"/>
      <c r="Y160" s="264"/>
      <c r="Z160" s="264"/>
      <c r="AA160" s="264"/>
      <c r="AB160" s="264"/>
      <c r="AC160" s="264"/>
      <c r="AD160" s="264"/>
      <c r="AE160" s="264"/>
      <c r="AF160" s="264"/>
      <c r="AG160" s="264"/>
      <c r="AH160" s="264"/>
      <c r="AI160" s="264"/>
      <c r="AJ160" s="264"/>
      <c r="AK160" s="264"/>
      <c r="AL160" s="264"/>
      <c r="AM160" s="264"/>
      <c r="AN160" s="113"/>
      <c r="AO160" s="32"/>
      <c r="AY160" s="16"/>
    </row>
    <row r="161" spans="1:51" s="15" customFormat="1" ht="10.5" customHeight="1" outlineLevel="1" x14ac:dyDescent="0.3">
      <c r="A161" s="343"/>
      <c r="C161" s="260"/>
      <c r="D161" s="79">
        <f t="shared" si="71"/>
        <v>0</v>
      </c>
      <c r="E161" s="262"/>
      <c r="F161" s="262"/>
      <c r="G161" s="262"/>
      <c r="H161" s="262"/>
      <c r="I161" s="262"/>
      <c r="J161" s="263"/>
      <c r="K161" s="264"/>
      <c r="L161" s="264"/>
      <c r="M161" s="264"/>
      <c r="N161" s="264"/>
      <c r="O161" s="264"/>
      <c r="P161" s="264"/>
      <c r="Q161" s="264"/>
      <c r="R161" s="264"/>
      <c r="S161" s="264"/>
      <c r="T161" s="264"/>
      <c r="U161" s="264"/>
      <c r="V161" s="264"/>
      <c r="W161" s="264"/>
      <c r="X161" s="264"/>
      <c r="Y161" s="264"/>
      <c r="Z161" s="264"/>
      <c r="AA161" s="264"/>
      <c r="AB161" s="264"/>
      <c r="AC161" s="264"/>
      <c r="AD161" s="264"/>
      <c r="AE161" s="264"/>
      <c r="AF161" s="264"/>
      <c r="AG161" s="264"/>
      <c r="AH161" s="264"/>
      <c r="AI161" s="264"/>
      <c r="AJ161" s="264"/>
      <c r="AK161" s="264"/>
      <c r="AL161" s="264"/>
      <c r="AM161" s="264"/>
      <c r="AN161" s="113"/>
      <c r="AO161" s="32"/>
      <c r="AY161" s="16"/>
    </row>
    <row r="162" spans="1:51" s="15" customFormat="1" ht="10.5" customHeight="1" outlineLevel="1" x14ac:dyDescent="0.3">
      <c r="A162" s="343"/>
      <c r="C162" s="260"/>
      <c r="D162" s="79">
        <f t="shared" si="71"/>
        <v>0</v>
      </c>
      <c r="E162" s="262"/>
      <c r="F162" s="262"/>
      <c r="G162" s="262"/>
      <c r="H162" s="262"/>
      <c r="I162" s="262"/>
      <c r="J162" s="263"/>
      <c r="K162" s="264"/>
      <c r="L162" s="264"/>
      <c r="M162" s="264"/>
      <c r="N162" s="264"/>
      <c r="O162" s="264"/>
      <c r="P162" s="264"/>
      <c r="Q162" s="264"/>
      <c r="R162" s="264"/>
      <c r="S162" s="264"/>
      <c r="T162" s="264"/>
      <c r="U162" s="264"/>
      <c r="V162" s="264"/>
      <c r="W162" s="264"/>
      <c r="X162" s="264"/>
      <c r="Y162" s="264"/>
      <c r="Z162" s="264"/>
      <c r="AA162" s="264"/>
      <c r="AB162" s="264"/>
      <c r="AC162" s="264"/>
      <c r="AD162" s="264"/>
      <c r="AE162" s="264"/>
      <c r="AF162" s="264"/>
      <c r="AG162" s="264"/>
      <c r="AH162" s="264"/>
      <c r="AI162" s="264"/>
      <c r="AJ162" s="264"/>
      <c r="AK162" s="264"/>
      <c r="AL162" s="264"/>
      <c r="AM162" s="264"/>
      <c r="AN162" s="113"/>
      <c r="AO162" s="32"/>
      <c r="AY162" s="16"/>
    </row>
    <row r="163" spans="1:51" s="15" customFormat="1" ht="10.5" customHeight="1" outlineLevel="1" x14ac:dyDescent="0.3">
      <c r="A163" s="343"/>
      <c r="C163" s="260"/>
      <c r="D163" s="79">
        <f t="shared" si="71"/>
        <v>0</v>
      </c>
      <c r="E163" s="262"/>
      <c r="F163" s="262"/>
      <c r="G163" s="262"/>
      <c r="H163" s="262"/>
      <c r="I163" s="262"/>
      <c r="J163" s="263"/>
      <c r="K163" s="264"/>
      <c r="L163" s="264"/>
      <c r="M163" s="264"/>
      <c r="N163" s="264"/>
      <c r="O163" s="264"/>
      <c r="P163" s="264"/>
      <c r="Q163" s="264"/>
      <c r="R163" s="264"/>
      <c r="S163" s="264"/>
      <c r="T163" s="264"/>
      <c r="U163" s="264"/>
      <c r="V163" s="264"/>
      <c r="W163" s="264"/>
      <c r="X163" s="264"/>
      <c r="Y163" s="264"/>
      <c r="Z163" s="264"/>
      <c r="AA163" s="264"/>
      <c r="AB163" s="264"/>
      <c r="AC163" s="264"/>
      <c r="AD163" s="264"/>
      <c r="AE163" s="264"/>
      <c r="AF163" s="264"/>
      <c r="AG163" s="264"/>
      <c r="AH163" s="264"/>
      <c r="AI163" s="264"/>
      <c r="AJ163" s="264"/>
      <c r="AK163" s="264"/>
      <c r="AL163" s="264"/>
      <c r="AM163" s="264"/>
      <c r="AN163" s="113"/>
      <c r="AO163" s="32"/>
      <c r="AY163" s="16"/>
    </row>
    <row r="164" spans="1:51" s="15" customFormat="1" ht="10.5" customHeight="1" outlineLevel="1" x14ac:dyDescent="0.3">
      <c r="A164" s="343"/>
      <c r="C164" s="260"/>
      <c r="D164" s="79">
        <f t="shared" si="71"/>
        <v>0</v>
      </c>
      <c r="E164" s="262"/>
      <c r="F164" s="262"/>
      <c r="G164" s="262"/>
      <c r="H164" s="262"/>
      <c r="I164" s="262"/>
      <c r="J164" s="263"/>
      <c r="K164" s="264"/>
      <c r="L164" s="264"/>
      <c r="M164" s="264"/>
      <c r="N164" s="264"/>
      <c r="O164" s="264"/>
      <c r="P164" s="264"/>
      <c r="Q164" s="264"/>
      <c r="R164" s="264"/>
      <c r="S164" s="264"/>
      <c r="T164" s="264"/>
      <c r="U164" s="264"/>
      <c r="V164" s="264"/>
      <c r="W164" s="264"/>
      <c r="X164" s="264"/>
      <c r="Y164" s="264"/>
      <c r="Z164" s="264"/>
      <c r="AA164" s="264"/>
      <c r="AB164" s="264"/>
      <c r="AC164" s="264"/>
      <c r="AD164" s="264"/>
      <c r="AE164" s="264"/>
      <c r="AF164" s="264"/>
      <c r="AG164" s="264"/>
      <c r="AH164" s="264"/>
      <c r="AI164" s="264"/>
      <c r="AJ164" s="264"/>
      <c r="AK164" s="264"/>
      <c r="AL164" s="264"/>
      <c r="AM164" s="264"/>
      <c r="AN164" s="113"/>
      <c r="AO164" s="32"/>
      <c r="AY164" s="16"/>
    </row>
    <row r="165" spans="1:51" s="15" customFormat="1" ht="10.5" customHeight="1" outlineLevel="1" x14ac:dyDescent="0.3">
      <c r="A165" s="343"/>
      <c r="C165" s="260"/>
      <c r="D165" s="79">
        <f t="shared" si="71"/>
        <v>0</v>
      </c>
      <c r="E165" s="262"/>
      <c r="F165" s="262"/>
      <c r="G165" s="262"/>
      <c r="H165" s="262"/>
      <c r="I165" s="262"/>
      <c r="J165" s="263"/>
      <c r="K165" s="264"/>
      <c r="L165" s="264"/>
      <c r="M165" s="264"/>
      <c r="N165" s="264"/>
      <c r="O165" s="264"/>
      <c r="P165" s="264"/>
      <c r="Q165" s="264"/>
      <c r="R165" s="264"/>
      <c r="S165" s="264"/>
      <c r="T165" s="264"/>
      <c r="U165" s="264"/>
      <c r="V165" s="264"/>
      <c r="W165" s="264"/>
      <c r="X165" s="264"/>
      <c r="Y165" s="264"/>
      <c r="Z165" s="264"/>
      <c r="AA165" s="264"/>
      <c r="AB165" s="264"/>
      <c r="AC165" s="264"/>
      <c r="AD165" s="264"/>
      <c r="AE165" s="264"/>
      <c r="AF165" s="264"/>
      <c r="AG165" s="264"/>
      <c r="AH165" s="264"/>
      <c r="AI165" s="264"/>
      <c r="AJ165" s="264"/>
      <c r="AK165" s="264"/>
      <c r="AL165" s="264"/>
      <c r="AM165" s="264"/>
      <c r="AN165" s="113"/>
      <c r="AO165" s="32"/>
      <c r="AY165" s="16"/>
    </row>
    <row r="166" spans="1:51" s="15" customFormat="1" ht="10.5" customHeight="1" outlineLevel="1" x14ac:dyDescent="0.3">
      <c r="A166" s="343"/>
      <c r="C166" s="260"/>
      <c r="D166" s="79">
        <f t="shared" si="71"/>
        <v>0</v>
      </c>
      <c r="E166" s="262"/>
      <c r="F166" s="262"/>
      <c r="G166" s="262"/>
      <c r="H166" s="262"/>
      <c r="I166" s="262"/>
      <c r="J166" s="263"/>
      <c r="K166" s="264"/>
      <c r="L166" s="264"/>
      <c r="M166" s="264"/>
      <c r="N166" s="264"/>
      <c r="O166" s="264"/>
      <c r="P166" s="264"/>
      <c r="Q166" s="264"/>
      <c r="R166" s="264"/>
      <c r="S166" s="264"/>
      <c r="T166" s="264"/>
      <c r="U166" s="264"/>
      <c r="V166" s="264"/>
      <c r="W166" s="264"/>
      <c r="X166" s="264"/>
      <c r="Y166" s="264"/>
      <c r="Z166" s="264"/>
      <c r="AA166" s="264"/>
      <c r="AB166" s="264"/>
      <c r="AC166" s="264"/>
      <c r="AD166" s="264"/>
      <c r="AE166" s="264"/>
      <c r="AF166" s="264"/>
      <c r="AG166" s="264"/>
      <c r="AH166" s="264"/>
      <c r="AI166" s="264"/>
      <c r="AJ166" s="264"/>
      <c r="AK166" s="264"/>
      <c r="AL166" s="264"/>
      <c r="AM166" s="264"/>
      <c r="AN166" s="113"/>
      <c r="AO166" s="32"/>
      <c r="AY166" s="16"/>
    </row>
    <row r="167" spans="1:51" s="15" customFormat="1" ht="10.5" customHeight="1" outlineLevel="1" x14ac:dyDescent="0.3">
      <c r="A167" s="343"/>
      <c r="C167" s="260"/>
      <c r="D167" s="79">
        <f t="shared" si="71"/>
        <v>0</v>
      </c>
      <c r="E167" s="262"/>
      <c r="F167" s="262"/>
      <c r="G167" s="262"/>
      <c r="H167" s="262"/>
      <c r="I167" s="262"/>
      <c r="J167" s="263"/>
      <c r="K167" s="264"/>
      <c r="L167" s="264"/>
      <c r="M167" s="264"/>
      <c r="N167" s="264"/>
      <c r="O167" s="264"/>
      <c r="P167" s="264"/>
      <c r="Q167" s="264"/>
      <c r="R167" s="264"/>
      <c r="S167" s="264"/>
      <c r="T167" s="264"/>
      <c r="U167" s="264"/>
      <c r="V167" s="264"/>
      <c r="W167" s="264"/>
      <c r="X167" s="264"/>
      <c r="Y167" s="264"/>
      <c r="Z167" s="264"/>
      <c r="AA167" s="264"/>
      <c r="AB167" s="264"/>
      <c r="AC167" s="264"/>
      <c r="AD167" s="264"/>
      <c r="AE167" s="264"/>
      <c r="AF167" s="264"/>
      <c r="AG167" s="264"/>
      <c r="AH167" s="264"/>
      <c r="AI167" s="264"/>
      <c r="AJ167" s="264"/>
      <c r="AK167" s="264"/>
      <c r="AL167" s="264"/>
      <c r="AM167" s="264"/>
      <c r="AN167" s="113"/>
      <c r="AO167" s="32"/>
      <c r="AY167" s="16"/>
    </row>
    <row r="168" spans="1:51" s="15" customFormat="1" ht="10.5" customHeight="1" outlineLevel="1" x14ac:dyDescent="0.3">
      <c r="A168" s="343"/>
      <c r="C168" s="260"/>
      <c r="D168" s="79">
        <f t="shared" si="71"/>
        <v>0</v>
      </c>
      <c r="E168" s="262"/>
      <c r="F168" s="262"/>
      <c r="G168" s="262"/>
      <c r="H168" s="262"/>
      <c r="I168" s="262"/>
      <c r="J168" s="263"/>
      <c r="K168" s="264"/>
      <c r="L168" s="264"/>
      <c r="M168" s="264"/>
      <c r="N168" s="264"/>
      <c r="O168" s="264"/>
      <c r="P168" s="264"/>
      <c r="Q168" s="264"/>
      <c r="R168" s="264"/>
      <c r="S168" s="264"/>
      <c r="T168" s="264"/>
      <c r="U168" s="264"/>
      <c r="V168" s="264"/>
      <c r="W168" s="264"/>
      <c r="X168" s="264"/>
      <c r="Y168" s="264"/>
      <c r="Z168" s="264"/>
      <c r="AA168" s="264"/>
      <c r="AB168" s="264"/>
      <c r="AC168" s="264"/>
      <c r="AD168" s="264"/>
      <c r="AE168" s="264"/>
      <c r="AF168" s="264"/>
      <c r="AG168" s="264"/>
      <c r="AH168" s="264"/>
      <c r="AI168" s="264"/>
      <c r="AJ168" s="264"/>
      <c r="AK168" s="264"/>
      <c r="AL168" s="264"/>
      <c r="AM168" s="264"/>
      <c r="AN168" s="113"/>
      <c r="AO168" s="32"/>
      <c r="AY168" s="16"/>
    </row>
    <row r="169" spans="1:51" s="15" customFormat="1" ht="10.5" customHeight="1" outlineLevel="1" x14ac:dyDescent="0.3">
      <c r="A169" s="343"/>
      <c r="C169" s="260"/>
      <c r="D169" s="79">
        <f t="shared" si="71"/>
        <v>0</v>
      </c>
      <c r="E169" s="262"/>
      <c r="F169" s="262"/>
      <c r="G169" s="262"/>
      <c r="H169" s="262"/>
      <c r="I169" s="262"/>
      <c r="J169" s="263"/>
      <c r="K169" s="264"/>
      <c r="L169" s="264"/>
      <c r="M169" s="264"/>
      <c r="N169" s="264"/>
      <c r="O169" s="264"/>
      <c r="P169" s="264"/>
      <c r="Q169" s="264"/>
      <c r="R169" s="264"/>
      <c r="S169" s="264"/>
      <c r="T169" s="264"/>
      <c r="U169" s="264"/>
      <c r="V169" s="264"/>
      <c r="W169" s="264"/>
      <c r="X169" s="264"/>
      <c r="Y169" s="264"/>
      <c r="Z169" s="264"/>
      <c r="AA169" s="264"/>
      <c r="AB169" s="264"/>
      <c r="AC169" s="264"/>
      <c r="AD169" s="264"/>
      <c r="AE169" s="264"/>
      <c r="AF169" s="264"/>
      <c r="AG169" s="264"/>
      <c r="AH169" s="264"/>
      <c r="AI169" s="264"/>
      <c r="AJ169" s="264"/>
      <c r="AK169" s="264"/>
      <c r="AL169" s="264"/>
      <c r="AM169" s="264"/>
      <c r="AN169" s="113"/>
      <c r="AO169" s="32"/>
      <c r="AY169" s="16"/>
    </row>
    <row r="170" spans="1:51" s="15" customFormat="1" ht="10.5" customHeight="1" outlineLevel="1" x14ac:dyDescent="0.3">
      <c r="A170" s="343"/>
      <c r="C170" s="260"/>
      <c r="D170" s="79">
        <f t="shared" si="71"/>
        <v>0</v>
      </c>
      <c r="E170" s="262"/>
      <c r="F170" s="262"/>
      <c r="G170" s="262"/>
      <c r="H170" s="262"/>
      <c r="I170" s="262"/>
      <c r="J170" s="263"/>
      <c r="K170" s="264"/>
      <c r="L170" s="264"/>
      <c r="M170" s="264"/>
      <c r="N170" s="264"/>
      <c r="O170" s="264"/>
      <c r="P170" s="264"/>
      <c r="Q170" s="264"/>
      <c r="R170" s="264"/>
      <c r="S170" s="264"/>
      <c r="T170" s="264"/>
      <c r="U170" s="264"/>
      <c r="V170" s="264"/>
      <c r="W170" s="264"/>
      <c r="X170" s="264"/>
      <c r="Y170" s="264"/>
      <c r="Z170" s="264"/>
      <c r="AA170" s="264"/>
      <c r="AB170" s="264"/>
      <c r="AC170" s="264"/>
      <c r="AD170" s="264"/>
      <c r="AE170" s="264"/>
      <c r="AF170" s="264"/>
      <c r="AG170" s="264"/>
      <c r="AH170" s="264"/>
      <c r="AI170" s="264"/>
      <c r="AJ170" s="264"/>
      <c r="AK170" s="264"/>
      <c r="AL170" s="264"/>
      <c r="AM170" s="264"/>
      <c r="AN170" s="113"/>
      <c r="AO170" s="32"/>
      <c r="AY170" s="16"/>
    </row>
    <row r="171" spans="1:51" s="15" customFormat="1" ht="10.5" customHeight="1" outlineLevel="1" x14ac:dyDescent="0.3">
      <c r="A171" s="343"/>
      <c r="C171" s="260"/>
      <c r="D171" s="79">
        <f t="shared" si="71"/>
        <v>0</v>
      </c>
      <c r="E171" s="262"/>
      <c r="F171" s="262"/>
      <c r="G171" s="262"/>
      <c r="H171" s="262"/>
      <c r="I171" s="262"/>
      <c r="J171" s="263"/>
      <c r="K171" s="264"/>
      <c r="L171" s="264"/>
      <c r="M171" s="264"/>
      <c r="N171" s="264"/>
      <c r="O171" s="264"/>
      <c r="P171" s="264"/>
      <c r="Q171" s="264"/>
      <c r="R171" s="264"/>
      <c r="S171" s="264"/>
      <c r="T171" s="264"/>
      <c r="U171" s="264"/>
      <c r="V171" s="264"/>
      <c r="W171" s="264"/>
      <c r="X171" s="264"/>
      <c r="Y171" s="264"/>
      <c r="Z171" s="264"/>
      <c r="AA171" s="264"/>
      <c r="AB171" s="264"/>
      <c r="AC171" s="264"/>
      <c r="AD171" s="264"/>
      <c r="AE171" s="264"/>
      <c r="AF171" s="264"/>
      <c r="AG171" s="264"/>
      <c r="AH171" s="264"/>
      <c r="AI171" s="264"/>
      <c r="AJ171" s="264"/>
      <c r="AK171" s="264"/>
      <c r="AL171" s="264"/>
      <c r="AM171" s="264"/>
      <c r="AN171" s="113"/>
      <c r="AO171" s="32"/>
      <c r="AY171" s="16"/>
    </row>
    <row r="172" spans="1:51" s="15" customFormat="1" ht="10.5" customHeight="1" outlineLevel="1" x14ac:dyDescent="0.3">
      <c r="A172" s="343"/>
      <c r="C172" s="260"/>
      <c r="D172" s="79">
        <f t="shared" si="71"/>
        <v>0</v>
      </c>
      <c r="E172" s="262"/>
      <c r="F172" s="262"/>
      <c r="G172" s="262"/>
      <c r="H172" s="262"/>
      <c r="I172" s="262"/>
      <c r="J172" s="263"/>
      <c r="K172" s="264"/>
      <c r="L172" s="264"/>
      <c r="M172" s="264"/>
      <c r="N172" s="264"/>
      <c r="O172" s="264"/>
      <c r="P172" s="264"/>
      <c r="Q172" s="264"/>
      <c r="R172" s="264"/>
      <c r="S172" s="264"/>
      <c r="T172" s="264"/>
      <c r="U172" s="264"/>
      <c r="V172" s="264"/>
      <c r="W172" s="264"/>
      <c r="X172" s="264"/>
      <c r="Y172" s="264"/>
      <c r="Z172" s="264"/>
      <c r="AA172" s="264"/>
      <c r="AB172" s="264"/>
      <c r="AC172" s="264"/>
      <c r="AD172" s="264"/>
      <c r="AE172" s="264"/>
      <c r="AF172" s="264"/>
      <c r="AG172" s="264"/>
      <c r="AH172" s="264"/>
      <c r="AI172" s="264"/>
      <c r="AJ172" s="264"/>
      <c r="AK172" s="264"/>
      <c r="AL172" s="264"/>
      <c r="AM172" s="264"/>
      <c r="AN172" s="113"/>
      <c r="AO172" s="32"/>
      <c r="AY172" s="16"/>
    </row>
    <row r="173" spans="1:51" s="15" customFormat="1" ht="10.5" customHeight="1" outlineLevel="1" x14ac:dyDescent="0.3">
      <c r="A173" s="343"/>
      <c r="C173" s="260"/>
      <c r="D173" s="79">
        <f t="shared" si="71"/>
        <v>0</v>
      </c>
      <c r="E173" s="262"/>
      <c r="F173" s="262"/>
      <c r="G173" s="262"/>
      <c r="H173" s="262"/>
      <c r="I173" s="262"/>
      <c r="J173" s="263"/>
      <c r="K173" s="264"/>
      <c r="L173" s="264"/>
      <c r="M173" s="264"/>
      <c r="N173" s="264"/>
      <c r="O173" s="264"/>
      <c r="P173" s="264"/>
      <c r="Q173" s="264"/>
      <c r="R173" s="264"/>
      <c r="S173" s="264"/>
      <c r="T173" s="264"/>
      <c r="U173" s="264"/>
      <c r="V173" s="264"/>
      <c r="W173" s="264"/>
      <c r="X173" s="264"/>
      <c r="Y173" s="264"/>
      <c r="Z173" s="264"/>
      <c r="AA173" s="264"/>
      <c r="AB173" s="264"/>
      <c r="AC173" s="264"/>
      <c r="AD173" s="264"/>
      <c r="AE173" s="264"/>
      <c r="AF173" s="264"/>
      <c r="AG173" s="264"/>
      <c r="AH173" s="264"/>
      <c r="AI173" s="264"/>
      <c r="AJ173" s="264"/>
      <c r="AK173" s="264"/>
      <c r="AL173" s="264"/>
      <c r="AM173" s="264"/>
      <c r="AN173" s="113"/>
      <c r="AO173" s="32"/>
      <c r="AY173" s="16"/>
    </row>
    <row r="174" spans="1:51" s="15" customFormat="1" ht="10.5" customHeight="1" outlineLevel="1" x14ac:dyDescent="0.3">
      <c r="A174" s="343"/>
      <c r="C174" s="260"/>
      <c r="D174" s="79">
        <f t="shared" si="71"/>
        <v>0</v>
      </c>
      <c r="E174" s="262"/>
      <c r="F174" s="262"/>
      <c r="G174" s="262"/>
      <c r="H174" s="262"/>
      <c r="I174" s="262"/>
      <c r="J174" s="263"/>
      <c r="K174" s="264"/>
      <c r="L174" s="264"/>
      <c r="M174" s="264"/>
      <c r="N174" s="264"/>
      <c r="O174" s="264"/>
      <c r="P174" s="264"/>
      <c r="Q174" s="264"/>
      <c r="R174" s="264"/>
      <c r="S174" s="264"/>
      <c r="T174" s="264"/>
      <c r="U174" s="264"/>
      <c r="V174" s="264"/>
      <c r="W174" s="264"/>
      <c r="X174" s="264"/>
      <c r="Y174" s="264"/>
      <c r="Z174" s="264"/>
      <c r="AA174" s="264"/>
      <c r="AB174" s="264"/>
      <c r="AC174" s="264"/>
      <c r="AD174" s="264"/>
      <c r="AE174" s="264"/>
      <c r="AF174" s="264"/>
      <c r="AG174" s="264"/>
      <c r="AH174" s="264"/>
      <c r="AI174" s="264"/>
      <c r="AJ174" s="264"/>
      <c r="AK174" s="264"/>
      <c r="AL174" s="264"/>
      <c r="AM174" s="264"/>
      <c r="AN174" s="113"/>
      <c r="AO174" s="32"/>
      <c r="AY174" s="16"/>
    </row>
    <row r="175" spans="1:51" s="15" customFormat="1" ht="10.5" customHeight="1" outlineLevel="1" x14ac:dyDescent="0.3">
      <c r="A175" s="343"/>
      <c r="C175" s="260"/>
      <c r="D175" s="79">
        <f t="shared" si="71"/>
        <v>0</v>
      </c>
      <c r="E175" s="262"/>
      <c r="F175" s="262"/>
      <c r="G175" s="262"/>
      <c r="H175" s="262"/>
      <c r="I175" s="262"/>
      <c r="J175" s="263"/>
      <c r="K175" s="264"/>
      <c r="L175" s="264"/>
      <c r="M175" s="264"/>
      <c r="N175" s="264"/>
      <c r="O175" s="264"/>
      <c r="P175" s="264"/>
      <c r="Q175" s="264"/>
      <c r="R175" s="264"/>
      <c r="S175" s="264"/>
      <c r="T175" s="264"/>
      <c r="U175" s="264"/>
      <c r="V175" s="264"/>
      <c r="W175" s="264"/>
      <c r="X175" s="264"/>
      <c r="Y175" s="264"/>
      <c r="Z175" s="264"/>
      <c r="AA175" s="264"/>
      <c r="AB175" s="264"/>
      <c r="AC175" s="264"/>
      <c r="AD175" s="264"/>
      <c r="AE175" s="264"/>
      <c r="AF175" s="264"/>
      <c r="AG175" s="264"/>
      <c r="AH175" s="264"/>
      <c r="AI175" s="264"/>
      <c r="AJ175" s="264"/>
      <c r="AK175" s="264"/>
      <c r="AL175" s="264"/>
      <c r="AM175" s="264"/>
      <c r="AN175" s="113"/>
      <c r="AO175" s="32"/>
      <c r="AY175" s="16"/>
    </row>
    <row r="176" spans="1:51" s="15" customFormat="1" ht="10.5" customHeight="1" outlineLevel="1" x14ac:dyDescent="0.3">
      <c r="A176" s="343"/>
      <c r="C176" s="260"/>
      <c r="D176" s="79">
        <f t="shared" si="71"/>
        <v>0</v>
      </c>
      <c r="E176" s="262"/>
      <c r="F176" s="262"/>
      <c r="G176" s="262"/>
      <c r="H176" s="262"/>
      <c r="I176" s="262"/>
      <c r="J176" s="263"/>
      <c r="K176" s="264"/>
      <c r="L176" s="264"/>
      <c r="M176" s="264"/>
      <c r="N176" s="264"/>
      <c r="O176" s="264"/>
      <c r="P176" s="264"/>
      <c r="Q176" s="264"/>
      <c r="R176" s="264"/>
      <c r="S176" s="264"/>
      <c r="T176" s="264"/>
      <c r="U176" s="264"/>
      <c r="V176" s="264"/>
      <c r="W176" s="264"/>
      <c r="X176" s="264"/>
      <c r="Y176" s="264"/>
      <c r="Z176" s="264"/>
      <c r="AA176" s="264"/>
      <c r="AB176" s="264"/>
      <c r="AC176" s="264"/>
      <c r="AD176" s="264"/>
      <c r="AE176" s="264"/>
      <c r="AF176" s="264"/>
      <c r="AG176" s="264"/>
      <c r="AH176" s="264"/>
      <c r="AI176" s="264"/>
      <c r="AJ176" s="264"/>
      <c r="AK176" s="264"/>
      <c r="AL176" s="264"/>
      <c r="AM176" s="264"/>
      <c r="AN176" s="113"/>
      <c r="AO176" s="32"/>
      <c r="AY176" s="16"/>
    </row>
    <row r="177" spans="1:51" s="15" customFormat="1" ht="10.5" customHeight="1" outlineLevel="1" x14ac:dyDescent="0.3">
      <c r="A177" s="343"/>
      <c r="C177" s="260"/>
      <c r="D177" s="79">
        <f t="shared" si="71"/>
        <v>0</v>
      </c>
      <c r="E177" s="262"/>
      <c r="F177" s="262"/>
      <c r="G177" s="262"/>
      <c r="H177" s="262"/>
      <c r="I177" s="262"/>
      <c r="J177" s="263"/>
      <c r="K177" s="264"/>
      <c r="L177" s="264"/>
      <c r="M177" s="264"/>
      <c r="N177" s="264"/>
      <c r="O177" s="264"/>
      <c r="P177" s="264"/>
      <c r="Q177" s="264"/>
      <c r="R177" s="264"/>
      <c r="S177" s="264"/>
      <c r="T177" s="264"/>
      <c r="U177" s="264"/>
      <c r="V177" s="264"/>
      <c r="W177" s="264"/>
      <c r="X177" s="264"/>
      <c r="Y177" s="264"/>
      <c r="Z177" s="264"/>
      <c r="AA177" s="264"/>
      <c r="AB177" s="264"/>
      <c r="AC177" s="264"/>
      <c r="AD177" s="264"/>
      <c r="AE177" s="264"/>
      <c r="AF177" s="264"/>
      <c r="AG177" s="264"/>
      <c r="AH177" s="264"/>
      <c r="AI177" s="264"/>
      <c r="AJ177" s="264"/>
      <c r="AK177" s="264"/>
      <c r="AL177" s="264"/>
      <c r="AM177" s="264"/>
      <c r="AN177" s="113"/>
      <c r="AO177" s="32"/>
      <c r="AY177" s="16"/>
    </row>
    <row r="178" spans="1:51" s="15" customFormat="1" ht="10.5" customHeight="1" outlineLevel="1" x14ac:dyDescent="0.3">
      <c r="A178" s="343"/>
      <c r="C178" s="260"/>
      <c r="D178" s="79">
        <f t="shared" si="71"/>
        <v>0</v>
      </c>
      <c r="E178" s="262"/>
      <c r="F178" s="262"/>
      <c r="G178" s="262"/>
      <c r="H178" s="262"/>
      <c r="I178" s="262"/>
      <c r="J178" s="263"/>
      <c r="K178" s="264"/>
      <c r="L178" s="264"/>
      <c r="M178" s="264"/>
      <c r="N178" s="264"/>
      <c r="O178" s="264"/>
      <c r="P178" s="264"/>
      <c r="Q178" s="264"/>
      <c r="R178" s="264"/>
      <c r="S178" s="264"/>
      <c r="T178" s="264"/>
      <c r="U178" s="264"/>
      <c r="V178" s="264"/>
      <c r="W178" s="264"/>
      <c r="X178" s="264"/>
      <c r="Y178" s="264"/>
      <c r="Z178" s="264"/>
      <c r="AA178" s="264"/>
      <c r="AB178" s="264"/>
      <c r="AC178" s="264"/>
      <c r="AD178" s="264"/>
      <c r="AE178" s="264"/>
      <c r="AF178" s="264"/>
      <c r="AG178" s="264"/>
      <c r="AH178" s="264"/>
      <c r="AI178" s="264"/>
      <c r="AJ178" s="264"/>
      <c r="AK178" s="264"/>
      <c r="AL178" s="264"/>
      <c r="AM178" s="264"/>
      <c r="AN178" s="113"/>
      <c r="AO178" s="32"/>
      <c r="AY178" s="16"/>
    </row>
    <row r="179" spans="1:51" s="15" customFormat="1" ht="10.5" customHeight="1" outlineLevel="1" x14ac:dyDescent="0.3">
      <c r="A179" s="343"/>
      <c r="C179" s="260"/>
      <c r="D179" s="79">
        <f t="shared" si="71"/>
        <v>0</v>
      </c>
      <c r="E179" s="262"/>
      <c r="F179" s="262"/>
      <c r="G179" s="262"/>
      <c r="H179" s="262"/>
      <c r="I179" s="262"/>
      <c r="J179" s="263"/>
      <c r="K179" s="264"/>
      <c r="L179" s="264"/>
      <c r="M179" s="264"/>
      <c r="N179" s="264"/>
      <c r="O179" s="264"/>
      <c r="P179" s="264"/>
      <c r="Q179" s="264"/>
      <c r="R179" s="264"/>
      <c r="S179" s="264"/>
      <c r="T179" s="264"/>
      <c r="U179" s="264"/>
      <c r="V179" s="264"/>
      <c r="W179" s="264"/>
      <c r="X179" s="264"/>
      <c r="Y179" s="264"/>
      <c r="Z179" s="264"/>
      <c r="AA179" s="264"/>
      <c r="AB179" s="264"/>
      <c r="AC179" s="264"/>
      <c r="AD179" s="264"/>
      <c r="AE179" s="264"/>
      <c r="AF179" s="264"/>
      <c r="AG179" s="264"/>
      <c r="AH179" s="264"/>
      <c r="AI179" s="264"/>
      <c r="AJ179" s="264"/>
      <c r="AK179" s="264"/>
      <c r="AL179" s="264"/>
      <c r="AM179" s="264"/>
      <c r="AN179" s="113"/>
      <c r="AO179" s="32"/>
      <c r="AY179" s="16"/>
    </row>
    <row r="180" spans="1:51" s="15" customFormat="1" ht="10.5" customHeight="1" outlineLevel="1" x14ac:dyDescent="0.3">
      <c r="A180" s="343"/>
      <c r="C180" s="260"/>
      <c r="D180" s="79">
        <f t="shared" si="71"/>
        <v>0</v>
      </c>
      <c r="E180" s="262"/>
      <c r="F180" s="262"/>
      <c r="G180" s="262"/>
      <c r="H180" s="262"/>
      <c r="I180" s="262"/>
      <c r="J180" s="263"/>
      <c r="K180" s="264"/>
      <c r="L180" s="264"/>
      <c r="M180" s="264"/>
      <c r="N180" s="264"/>
      <c r="O180" s="264"/>
      <c r="P180" s="264"/>
      <c r="Q180" s="264"/>
      <c r="R180" s="264"/>
      <c r="S180" s="264"/>
      <c r="T180" s="264"/>
      <c r="U180" s="264"/>
      <c r="V180" s="264"/>
      <c r="W180" s="264"/>
      <c r="X180" s="264"/>
      <c r="Y180" s="264"/>
      <c r="Z180" s="264"/>
      <c r="AA180" s="264"/>
      <c r="AB180" s="264"/>
      <c r="AC180" s="264"/>
      <c r="AD180" s="264"/>
      <c r="AE180" s="264"/>
      <c r="AF180" s="264"/>
      <c r="AG180" s="264"/>
      <c r="AH180" s="264"/>
      <c r="AI180" s="264"/>
      <c r="AJ180" s="264"/>
      <c r="AK180" s="264"/>
      <c r="AL180" s="264"/>
      <c r="AM180" s="264"/>
      <c r="AN180" s="113"/>
      <c r="AO180" s="32"/>
      <c r="AY180" s="16"/>
    </row>
    <row r="181" spans="1:51" s="15" customFormat="1" ht="10.5" customHeight="1" outlineLevel="1" x14ac:dyDescent="0.3">
      <c r="A181" s="343"/>
      <c r="C181" s="260"/>
      <c r="D181" s="79">
        <f t="shared" si="71"/>
        <v>0</v>
      </c>
      <c r="E181" s="262"/>
      <c r="F181" s="262"/>
      <c r="G181" s="262"/>
      <c r="H181" s="262"/>
      <c r="I181" s="262"/>
      <c r="J181" s="263"/>
      <c r="K181" s="264"/>
      <c r="L181" s="264"/>
      <c r="M181" s="264"/>
      <c r="N181" s="264"/>
      <c r="O181" s="264"/>
      <c r="P181" s="264"/>
      <c r="Q181" s="264"/>
      <c r="R181" s="264"/>
      <c r="S181" s="264"/>
      <c r="T181" s="264"/>
      <c r="U181" s="264"/>
      <c r="V181" s="264"/>
      <c r="W181" s="264"/>
      <c r="X181" s="264"/>
      <c r="Y181" s="264"/>
      <c r="Z181" s="264"/>
      <c r="AA181" s="264"/>
      <c r="AB181" s="264"/>
      <c r="AC181" s="264"/>
      <c r="AD181" s="264"/>
      <c r="AE181" s="264"/>
      <c r="AF181" s="264"/>
      <c r="AG181" s="264"/>
      <c r="AH181" s="264"/>
      <c r="AI181" s="264"/>
      <c r="AJ181" s="264"/>
      <c r="AK181" s="264"/>
      <c r="AL181" s="264"/>
      <c r="AM181" s="264"/>
      <c r="AN181" s="113"/>
      <c r="AO181" s="32"/>
      <c r="AY181" s="16"/>
    </row>
    <row r="182" spans="1:51" s="15" customFormat="1" ht="10.5" customHeight="1" outlineLevel="1" x14ac:dyDescent="0.3">
      <c r="A182" s="343"/>
      <c r="C182" s="260"/>
      <c r="D182" s="79">
        <f t="shared" si="71"/>
        <v>0</v>
      </c>
      <c r="E182" s="262"/>
      <c r="F182" s="262"/>
      <c r="G182" s="262"/>
      <c r="H182" s="262"/>
      <c r="I182" s="262"/>
      <c r="J182" s="263"/>
      <c r="K182" s="264"/>
      <c r="L182" s="264"/>
      <c r="M182" s="264"/>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113"/>
      <c r="AO182" s="32"/>
      <c r="AY182" s="16"/>
    </row>
    <row r="183" spans="1:51" s="15" customFormat="1" ht="10.5" customHeight="1" outlineLevel="1" x14ac:dyDescent="0.3">
      <c r="A183" s="343"/>
      <c r="C183" s="260"/>
      <c r="D183" s="79">
        <f t="shared" si="71"/>
        <v>0</v>
      </c>
      <c r="E183" s="262"/>
      <c r="F183" s="262"/>
      <c r="G183" s="262"/>
      <c r="H183" s="262"/>
      <c r="I183" s="262"/>
      <c r="J183" s="263"/>
      <c r="K183" s="264"/>
      <c r="L183" s="264"/>
      <c r="M183" s="264"/>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113"/>
      <c r="AO183" s="32"/>
      <c r="AY183" s="16"/>
    </row>
    <row r="184" spans="1:51" s="15" customFormat="1" ht="10.5" customHeight="1" outlineLevel="1" x14ac:dyDescent="0.3">
      <c r="A184" s="343"/>
      <c r="C184" s="260"/>
      <c r="D184" s="79">
        <f t="shared" si="71"/>
        <v>0</v>
      </c>
      <c r="E184" s="262"/>
      <c r="F184" s="262"/>
      <c r="G184" s="262"/>
      <c r="H184" s="262"/>
      <c r="I184" s="262"/>
      <c r="J184" s="263"/>
      <c r="K184" s="264"/>
      <c r="L184" s="264"/>
      <c r="M184" s="264"/>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113"/>
      <c r="AO184" s="32"/>
      <c r="AY184" s="16"/>
    </row>
    <row r="185" spans="1:51" s="15" customFormat="1" ht="10.5" customHeight="1" outlineLevel="1" x14ac:dyDescent="0.3">
      <c r="A185" s="343"/>
      <c r="C185" s="260"/>
      <c r="D185" s="79">
        <f t="shared" si="71"/>
        <v>0</v>
      </c>
      <c r="E185" s="262"/>
      <c r="F185" s="262"/>
      <c r="G185" s="262"/>
      <c r="H185" s="262"/>
      <c r="I185" s="262"/>
      <c r="J185" s="263"/>
      <c r="K185" s="264"/>
      <c r="L185" s="264"/>
      <c r="M185" s="264"/>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113"/>
      <c r="AO185" s="32"/>
      <c r="AY185" s="16"/>
    </row>
    <row r="186" spans="1:51" s="15" customFormat="1" ht="10.5" customHeight="1" outlineLevel="1" x14ac:dyDescent="0.3">
      <c r="A186" s="343"/>
      <c r="C186" s="260"/>
      <c r="D186" s="79">
        <f t="shared" si="71"/>
        <v>0</v>
      </c>
      <c r="E186" s="262"/>
      <c r="F186" s="262"/>
      <c r="G186" s="262"/>
      <c r="H186" s="262"/>
      <c r="I186" s="262"/>
      <c r="J186" s="263"/>
      <c r="K186" s="264"/>
      <c r="L186" s="264"/>
      <c r="M186" s="264"/>
      <c r="N186" s="264"/>
      <c r="O186" s="264"/>
      <c r="P186" s="264"/>
      <c r="Q186" s="264"/>
      <c r="R186" s="264"/>
      <c r="S186" s="264"/>
      <c r="T186" s="264"/>
      <c r="U186" s="264"/>
      <c r="V186" s="264"/>
      <c r="W186" s="264"/>
      <c r="X186" s="264"/>
      <c r="Y186" s="264"/>
      <c r="Z186" s="264"/>
      <c r="AA186" s="264"/>
      <c r="AB186" s="264"/>
      <c r="AC186" s="264"/>
      <c r="AD186" s="264"/>
      <c r="AE186" s="264"/>
      <c r="AF186" s="264"/>
      <c r="AG186" s="264"/>
      <c r="AH186" s="264"/>
      <c r="AI186" s="264"/>
      <c r="AJ186" s="264"/>
      <c r="AK186" s="264"/>
      <c r="AL186" s="264"/>
      <c r="AM186" s="264"/>
      <c r="AN186" s="113"/>
      <c r="AO186" s="32"/>
      <c r="AY186" s="16"/>
    </row>
    <row r="187" spans="1:51" s="15" customFormat="1" ht="10.5" customHeight="1" outlineLevel="1" x14ac:dyDescent="0.3">
      <c r="A187" s="343"/>
      <c r="C187" s="260"/>
      <c r="D187" s="79">
        <f t="shared" si="71"/>
        <v>0</v>
      </c>
      <c r="E187" s="262"/>
      <c r="F187" s="262"/>
      <c r="G187" s="262"/>
      <c r="H187" s="262"/>
      <c r="I187" s="262"/>
      <c r="J187" s="263"/>
      <c r="K187" s="264"/>
      <c r="L187" s="264"/>
      <c r="M187" s="264"/>
      <c r="N187" s="264"/>
      <c r="O187" s="264"/>
      <c r="P187" s="264"/>
      <c r="Q187" s="264"/>
      <c r="R187" s="264"/>
      <c r="S187" s="264"/>
      <c r="T187" s="264"/>
      <c r="U187" s="264"/>
      <c r="V187" s="264"/>
      <c r="W187" s="264"/>
      <c r="X187" s="264"/>
      <c r="Y187" s="264"/>
      <c r="Z187" s="264"/>
      <c r="AA187" s="264"/>
      <c r="AB187" s="264"/>
      <c r="AC187" s="264"/>
      <c r="AD187" s="264"/>
      <c r="AE187" s="264"/>
      <c r="AF187" s="264"/>
      <c r="AG187" s="264"/>
      <c r="AH187" s="264"/>
      <c r="AI187" s="264"/>
      <c r="AJ187" s="264"/>
      <c r="AK187" s="264"/>
      <c r="AL187" s="264"/>
      <c r="AM187" s="264"/>
      <c r="AN187" s="113"/>
      <c r="AO187" s="32"/>
      <c r="AY187" s="16"/>
    </row>
    <row r="188" spans="1:51" s="15" customFormat="1" ht="10.5" customHeight="1" outlineLevel="1" x14ac:dyDescent="0.3">
      <c r="A188" s="343"/>
      <c r="C188" s="260"/>
      <c r="D188" s="79">
        <f t="shared" si="71"/>
        <v>0</v>
      </c>
      <c r="E188" s="262"/>
      <c r="F188" s="262"/>
      <c r="G188" s="262"/>
      <c r="H188" s="262"/>
      <c r="I188" s="262"/>
      <c r="J188" s="263"/>
      <c r="K188" s="264"/>
      <c r="L188" s="264"/>
      <c r="M188" s="264"/>
      <c r="N188" s="264"/>
      <c r="O188" s="264"/>
      <c r="P188" s="264"/>
      <c r="Q188" s="264"/>
      <c r="R188" s="264"/>
      <c r="S188" s="264"/>
      <c r="T188" s="264"/>
      <c r="U188" s="264"/>
      <c r="V188" s="264"/>
      <c r="W188" s="264"/>
      <c r="X188" s="264"/>
      <c r="Y188" s="264"/>
      <c r="Z188" s="264"/>
      <c r="AA188" s="264"/>
      <c r="AB188" s="264"/>
      <c r="AC188" s="264"/>
      <c r="AD188" s="264"/>
      <c r="AE188" s="264"/>
      <c r="AF188" s="264"/>
      <c r="AG188" s="264"/>
      <c r="AH188" s="264"/>
      <c r="AI188" s="264"/>
      <c r="AJ188" s="264"/>
      <c r="AK188" s="264"/>
      <c r="AL188" s="264"/>
      <c r="AM188" s="264"/>
      <c r="AN188" s="113"/>
      <c r="AO188" s="32"/>
      <c r="AY188" s="16"/>
    </row>
    <row r="189" spans="1:51" s="15" customFormat="1" ht="10.5" customHeight="1" outlineLevel="1" x14ac:dyDescent="0.3">
      <c r="A189" s="343"/>
      <c r="C189" s="260"/>
      <c r="D189" s="79">
        <f t="shared" si="71"/>
        <v>0</v>
      </c>
      <c r="E189" s="262"/>
      <c r="F189" s="262"/>
      <c r="G189" s="262"/>
      <c r="H189" s="262"/>
      <c r="I189" s="262"/>
      <c r="J189" s="263"/>
      <c r="K189" s="264"/>
      <c r="L189" s="264"/>
      <c r="M189" s="264"/>
      <c r="N189" s="264"/>
      <c r="O189" s="264"/>
      <c r="P189" s="264"/>
      <c r="Q189" s="264"/>
      <c r="R189" s="264"/>
      <c r="S189" s="264"/>
      <c r="T189" s="264"/>
      <c r="U189" s="264"/>
      <c r="V189" s="264"/>
      <c r="W189" s="264"/>
      <c r="X189" s="264"/>
      <c r="Y189" s="264"/>
      <c r="Z189" s="264"/>
      <c r="AA189" s="264"/>
      <c r="AB189" s="264"/>
      <c r="AC189" s="264"/>
      <c r="AD189" s="264"/>
      <c r="AE189" s="264"/>
      <c r="AF189" s="264"/>
      <c r="AG189" s="264"/>
      <c r="AH189" s="264"/>
      <c r="AI189" s="264"/>
      <c r="AJ189" s="264"/>
      <c r="AK189" s="264"/>
      <c r="AL189" s="264"/>
      <c r="AM189" s="264"/>
      <c r="AN189" s="113"/>
      <c r="AO189" s="32"/>
      <c r="AY189" s="16"/>
    </row>
    <row r="190" spans="1:51" s="15" customFormat="1" ht="10.5" customHeight="1" outlineLevel="1" x14ac:dyDescent="0.3">
      <c r="A190" s="343"/>
      <c r="C190" s="260"/>
      <c r="D190" s="79">
        <f t="shared" si="71"/>
        <v>0</v>
      </c>
      <c r="E190" s="262"/>
      <c r="F190" s="262"/>
      <c r="G190" s="262"/>
      <c r="H190" s="262"/>
      <c r="I190" s="262"/>
      <c r="J190" s="263"/>
      <c r="K190" s="264"/>
      <c r="L190" s="264"/>
      <c r="M190" s="264"/>
      <c r="N190" s="264"/>
      <c r="O190" s="264"/>
      <c r="P190" s="264"/>
      <c r="Q190" s="264"/>
      <c r="R190" s="264"/>
      <c r="S190" s="264"/>
      <c r="T190" s="264"/>
      <c r="U190" s="264"/>
      <c r="V190" s="264"/>
      <c r="W190" s="264"/>
      <c r="X190" s="264"/>
      <c r="Y190" s="264"/>
      <c r="Z190" s="264"/>
      <c r="AA190" s="264"/>
      <c r="AB190" s="264"/>
      <c r="AC190" s="264"/>
      <c r="AD190" s="264"/>
      <c r="AE190" s="264"/>
      <c r="AF190" s="264"/>
      <c r="AG190" s="264"/>
      <c r="AH190" s="264"/>
      <c r="AI190" s="264"/>
      <c r="AJ190" s="264"/>
      <c r="AK190" s="264"/>
      <c r="AL190" s="264"/>
      <c r="AM190" s="264"/>
      <c r="AN190" s="113"/>
      <c r="AO190" s="32"/>
      <c r="AY190" s="16"/>
    </row>
    <row r="191" spans="1:51" s="15" customFormat="1" x14ac:dyDescent="0.3">
      <c r="A191" s="343"/>
      <c r="C191" s="36" t="s">
        <v>130</v>
      </c>
      <c r="D191" s="79">
        <f>SUM(E191:AM191)</f>
        <v>0</v>
      </c>
      <c r="E191" s="21">
        <f>SUM(E141:E190)</f>
        <v>0</v>
      </c>
      <c r="F191" s="21">
        <f>SUM(F141:F190)</f>
        <v>0</v>
      </c>
      <c r="G191" s="21">
        <f t="shared" ref="G191:L191" si="72">SUM(G141:G190)</f>
        <v>0</v>
      </c>
      <c r="H191" s="21">
        <f t="shared" si="72"/>
        <v>0</v>
      </c>
      <c r="I191" s="21">
        <f t="shared" si="72"/>
        <v>0</v>
      </c>
      <c r="J191" s="170">
        <f>SUM(J141:J190)</f>
        <v>0</v>
      </c>
      <c r="K191" s="21">
        <f t="shared" si="72"/>
        <v>0</v>
      </c>
      <c r="L191" s="21">
        <f t="shared" si="72"/>
        <v>0</v>
      </c>
      <c r="M191" s="21">
        <f>SUM(M141:M190)</f>
        <v>0</v>
      </c>
      <c r="N191" s="21">
        <f t="shared" ref="N191:AL191" si="73">SUM(N141:N190)</f>
        <v>0</v>
      </c>
      <c r="O191" s="21">
        <f t="shared" si="73"/>
        <v>0</v>
      </c>
      <c r="P191" s="21">
        <f t="shared" si="73"/>
        <v>0</v>
      </c>
      <c r="Q191" s="21">
        <f t="shared" si="73"/>
        <v>0</v>
      </c>
      <c r="R191" s="21">
        <f t="shared" si="73"/>
        <v>0</v>
      </c>
      <c r="S191" s="21">
        <f t="shared" si="73"/>
        <v>0</v>
      </c>
      <c r="T191" s="21">
        <f t="shared" si="73"/>
        <v>0</v>
      </c>
      <c r="U191" s="21">
        <f t="shared" si="73"/>
        <v>0</v>
      </c>
      <c r="V191" s="21">
        <f t="shared" si="73"/>
        <v>0</v>
      </c>
      <c r="W191" s="21">
        <f t="shared" si="73"/>
        <v>0</v>
      </c>
      <c r="X191" s="21">
        <f t="shared" si="73"/>
        <v>0</v>
      </c>
      <c r="Y191" s="21">
        <f t="shared" si="73"/>
        <v>0</v>
      </c>
      <c r="Z191" s="21">
        <f t="shared" si="73"/>
        <v>0</v>
      </c>
      <c r="AA191" s="21">
        <f t="shared" si="73"/>
        <v>0</v>
      </c>
      <c r="AB191" s="21">
        <f t="shared" si="73"/>
        <v>0</v>
      </c>
      <c r="AC191" s="21">
        <f t="shared" si="73"/>
        <v>0</v>
      </c>
      <c r="AD191" s="21">
        <f t="shared" si="73"/>
        <v>0</v>
      </c>
      <c r="AE191" s="21">
        <f t="shared" si="73"/>
        <v>0</v>
      </c>
      <c r="AF191" s="21">
        <f t="shared" si="73"/>
        <v>0</v>
      </c>
      <c r="AG191" s="21">
        <f t="shared" si="73"/>
        <v>0</v>
      </c>
      <c r="AH191" s="21">
        <f t="shared" si="73"/>
        <v>0</v>
      </c>
      <c r="AI191" s="21">
        <f t="shared" si="73"/>
        <v>0</v>
      </c>
      <c r="AJ191" s="21">
        <f t="shared" si="73"/>
        <v>0</v>
      </c>
      <c r="AK191" s="21">
        <f t="shared" si="73"/>
        <v>0</v>
      </c>
      <c r="AL191" s="21">
        <f t="shared" si="73"/>
        <v>0</v>
      </c>
      <c r="AM191" s="21">
        <f>SUM(AM141:AM190)</f>
        <v>0</v>
      </c>
      <c r="AN191" s="163"/>
      <c r="AO191" s="32"/>
      <c r="AY191" s="16"/>
    </row>
    <row r="192" spans="1:51" s="13" customFormat="1" x14ac:dyDescent="0.3">
      <c r="A192" s="343"/>
      <c r="C192" s="36" t="s">
        <v>131</v>
      </c>
      <c r="D192" s="79">
        <f>IFERROR(SUM(E192:AM192),"")</f>
        <v>0</v>
      </c>
      <c r="E192" s="79" t="str">
        <f>IFERROR(E191*'I.2 Base'!E32,"")</f>
        <v/>
      </c>
      <c r="F192" s="79" t="str">
        <f>IFERROR(F191*'I.2 Base'!F32,"")</f>
        <v/>
      </c>
      <c r="G192" s="79" t="str">
        <f>IFERROR(G191*'I.2 Base'!G32,"")</f>
        <v/>
      </c>
      <c r="H192" s="79" t="str">
        <f>IFERROR(H191*'I.2 Base'!H32,"")</f>
        <v/>
      </c>
      <c r="I192" s="79" t="str">
        <f>IFERROR(I191*'I.2 Base'!I32,"")</f>
        <v/>
      </c>
      <c r="J192" s="166">
        <f>IFERROR(J191*'I.2 Base'!J32,"")</f>
        <v>0</v>
      </c>
      <c r="K192" s="79" t="str">
        <f>IFERROR(K191*'I.2 Base'!K32,"")</f>
        <v/>
      </c>
      <c r="L192" s="79" t="str">
        <f>IFERROR(L191*'I.2 Base'!L32,"")</f>
        <v/>
      </c>
      <c r="M192" s="79" t="str">
        <f>IFERROR(M191*'I.2 Base'!M32,"")</f>
        <v/>
      </c>
      <c r="N192" s="79" t="str">
        <f>IFERROR(N191*'I.2 Base'!N32,"")</f>
        <v/>
      </c>
      <c r="O192" s="79" t="str">
        <f>IFERROR(O191*'I.2 Base'!O32,"")</f>
        <v/>
      </c>
      <c r="P192" s="79" t="str">
        <f>IFERROR(P191*'I.2 Base'!P32,"")</f>
        <v/>
      </c>
      <c r="Q192" s="79" t="str">
        <f>IFERROR(Q191*'I.2 Base'!Q32,"")</f>
        <v/>
      </c>
      <c r="R192" s="79" t="str">
        <f>IFERROR(R191*'I.2 Base'!R32,"")</f>
        <v/>
      </c>
      <c r="S192" s="79" t="str">
        <f>IFERROR(S191*'I.2 Base'!S32,"")</f>
        <v/>
      </c>
      <c r="T192" s="79" t="str">
        <f>IFERROR(T191*'I.2 Base'!T32,"")</f>
        <v/>
      </c>
      <c r="U192" s="79" t="str">
        <f>IFERROR(U191*'I.2 Base'!U32,"")</f>
        <v/>
      </c>
      <c r="V192" s="79" t="str">
        <f>IFERROR(V191*'I.2 Base'!V32,"")</f>
        <v/>
      </c>
      <c r="W192" s="79" t="str">
        <f>IFERROR(W191*'I.2 Base'!W32,"")</f>
        <v/>
      </c>
      <c r="X192" s="79" t="str">
        <f>IFERROR(X191*'I.2 Base'!X32,"")</f>
        <v/>
      </c>
      <c r="Y192" s="79" t="str">
        <f>IFERROR(Y191*'I.2 Base'!Y32,"")</f>
        <v/>
      </c>
      <c r="Z192" s="79" t="str">
        <f>IFERROR(Z191*'I.2 Base'!Z32,"")</f>
        <v/>
      </c>
      <c r="AA192" s="79" t="str">
        <f>IFERROR(AA191*'I.2 Base'!AA32,"")</f>
        <v/>
      </c>
      <c r="AB192" s="79" t="str">
        <f>IFERROR(AB191*'I.2 Base'!AB32,"")</f>
        <v/>
      </c>
      <c r="AC192" s="79" t="str">
        <f>IFERROR(AC191*'I.2 Base'!AC32,"")</f>
        <v/>
      </c>
      <c r="AD192" s="79" t="str">
        <f>IFERROR(AD191*'I.2 Base'!AD32,"")</f>
        <v/>
      </c>
      <c r="AE192" s="79" t="str">
        <f>IFERROR(AE191*'I.2 Base'!AE32,"")</f>
        <v/>
      </c>
      <c r="AF192" s="79" t="str">
        <f>IFERROR(AF191*'I.2 Base'!AF32,"")</f>
        <v/>
      </c>
      <c r="AG192" s="79" t="str">
        <f>IFERROR(AG191*'I.2 Base'!AG32,"")</f>
        <v/>
      </c>
      <c r="AH192" s="79" t="str">
        <f>IFERROR(AH191*'I.2 Base'!AH32,"")</f>
        <v/>
      </c>
      <c r="AI192" s="79" t="str">
        <f>IFERROR(AI191*'I.2 Base'!AI32,"")</f>
        <v/>
      </c>
      <c r="AJ192" s="79" t="str">
        <f>IFERROR(AJ191*'I.2 Base'!AJ32,"")</f>
        <v/>
      </c>
      <c r="AK192" s="79" t="str">
        <f>IFERROR(AK191*'I.2 Base'!AK32,"")</f>
        <v/>
      </c>
      <c r="AL192" s="79" t="str">
        <f>IFERROR(AL191*'I.2 Base'!AL32,"")</f>
        <v/>
      </c>
      <c r="AM192" s="79" t="str">
        <f>IFERROR(AM191*'I.2 Base'!AM32,"")</f>
        <v/>
      </c>
      <c r="AN192" s="164"/>
      <c r="AO192" s="32"/>
      <c r="AY192" s="14"/>
    </row>
    <row r="193" spans="1:51" s="13" customFormat="1" x14ac:dyDescent="0.3">
      <c r="A193" s="343"/>
      <c r="C193" s="108"/>
      <c r="D193" s="93"/>
      <c r="E193" s="93"/>
      <c r="F193" s="93"/>
      <c r="G193" s="93"/>
      <c r="H193" s="93"/>
      <c r="I193" s="93"/>
      <c r="J193" s="93"/>
      <c r="K193" s="93"/>
      <c r="L193" s="93"/>
      <c r="M193" s="93"/>
      <c r="N193" s="93"/>
      <c r="O193" s="93"/>
      <c r="P193" s="93"/>
      <c r="Q193" s="93"/>
      <c r="R193" s="93"/>
      <c r="S193" s="93"/>
      <c r="T193" s="93"/>
      <c r="U193" s="93"/>
      <c r="V193" s="93"/>
      <c r="W193" s="93"/>
      <c r="X193" s="93"/>
      <c r="Y193" s="93"/>
      <c r="Z193" s="93"/>
      <c r="AA193" s="93"/>
      <c r="AB193" s="93"/>
      <c r="AC193" s="93"/>
      <c r="AD193" s="93"/>
      <c r="AE193" s="93"/>
      <c r="AF193" s="93"/>
      <c r="AG193" s="93"/>
      <c r="AH193" s="93"/>
      <c r="AI193" s="93"/>
      <c r="AJ193" s="93"/>
      <c r="AK193" s="93"/>
      <c r="AL193" s="93"/>
      <c r="AM193" s="93"/>
      <c r="AN193" s="108"/>
      <c r="AO193" s="32"/>
      <c r="AY193" s="14"/>
    </row>
    <row r="194" spans="1:51" x14ac:dyDescent="0.3">
      <c r="A194" s="343"/>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AJ194" s="6"/>
      <c r="AK194" s="6"/>
      <c r="AL194" s="6"/>
      <c r="AM194" s="6"/>
      <c r="AN194" s="6"/>
      <c r="AO194" s="32"/>
    </row>
    <row r="195" spans="1:51" s="151" customFormat="1" ht="18.600000000000001" customHeight="1" x14ac:dyDescent="0.3">
      <c r="A195" s="343"/>
      <c r="C195" s="152" t="s">
        <v>114</v>
      </c>
      <c r="D195" s="152"/>
      <c r="E195" s="153"/>
      <c r="F195" s="153"/>
      <c r="G195" s="153"/>
      <c r="H195" s="153"/>
      <c r="I195" s="153"/>
      <c r="J195" s="154"/>
      <c r="K195" s="154"/>
      <c r="L195" s="154"/>
      <c r="M195" s="154"/>
      <c r="N195" s="154"/>
      <c r="O195" s="154"/>
      <c r="P195" s="154"/>
      <c r="Q195" s="154"/>
      <c r="R195" s="154"/>
      <c r="S195" s="154"/>
      <c r="T195" s="154"/>
      <c r="U195" s="154"/>
      <c r="V195" s="154"/>
      <c r="W195" s="154"/>
      <c r="X195" s="154"/>
      <c r="Y195" s="154"/>
      <c r="Z195" s="154"/>
      <c r="AA195" s="154"/>
      <c r="AB195" s="154"/>
      <c r="AC195" s="154"/>
      <c r="AD195" s="154"/>
      <c r="AE195" s="154"/>
      <c r="AF195" s="154"/>
      <c r="AG195" s="154"/>
      <c r="AH195" s="154"/>
      <c r="AI195" s="154"/>
      <c r="AJ195" s="154"/>
      <c r="AK195" s="154"/>
      <c r="AL195" s="154"/>
      <c r="AM195" s="154"/>
      <c r="AN195" s="155"/>
      <c r="AO195" s="158"/>
      <c r="AY195" s="156"/>
    </row>
    <row r="196" spans="1:51" s="167" customFormat="1" ht="6.6" x14ac:dyDescent="0.3">
      <c r="A196" s="343"/>
      <c r="C196" s="168"/>
      <c r="D196" s="168"/>
      <c r="E196" s="139"/>
      <c r="F196" s="139"/>
      <c r="G196" s="139"/>
      <c r="H196" s="139"/>
      <c r="I196" s="139"/>
      <c r="J196" s="140"/>
      <c r="K196" s="140"/>
      <c r="L196" s="140"/>
      <c r="M196" s="140"/>
      <c r="N196" s="140"/>
      <c r="O196" s="140"/>
      <c r="P196" s="140"/>
      <c r="Q196" s="140"/>
      <c r="R196" s="140"/>
      <c r="S196" s="140"/>
      <c r="T196" s="140"/>
      <c r="U196" s="140"/>
      <c r="V196" s="140"/>
      <c r="W196" s="140"/>
      <c r="X196" s="140"/>
      <c r="Y196" s="140"/>
      <c r="Z196" s="140"/>
      <c r="AA196" s="140"/>
      <c r="AB196" s="140"/>
      <c r="AC196" s="140"/>
      <c r="AD196" s="140"/>
      <c r="AE196" s="140"/>
      <c r="AF196" s="140"/>
      <c r="AG196" s="140"/>
      <c r="AH196" s="140"/>
      <c r="AI196" s="140"/>
      <c r="AJ196" s="140"/>
      <c r="AK196" s="140"/>
      <c r="AL196" s="140"/>
      <c r="AM196" s="140"/>
      <c r="AN196" s="140"/>
      <c r="AO196" s="147"/>
      <c r="AY196" s="169"/>
    </row>
    <row r="197" spans="1:51" s="7" customFormat="1" x14ac:dyDescent="0.3">
      <c r="A197" s="343"/>
      <c r="C197" s="37"/>
      <c r="D197" s="37"/>
      <c r="E197" s="30" t="s">
        <v>120</v>
      </c>
      <c r="F197" s="31"/>
      <c r="G197" s="31"/>
      <c r="H197" s="31"/>
      <c r="I197" s="31"/>
      <c r="J197" s="109" t="s">
        <v>49</v>
      </c>
      <c r="K197" s="31"/>
      <c r="L197" s="31"/>
      <c r="M197" s="30"/>
      <c r="N197" s="30"/>
      <c r="O197" s="30"/>
      <c r="P197" s="30"/>
      <c r="Q197" s="30"/>
      <c r="R197" s="30"/>
      <c r="S197" s="30"/>
      <c r="T197" s="30"/>
      <c r="U197" s="30"/>
      <c r="V197" s="30"/>
      <c r="W197" s="30"/>
      <c r="X197" s="30"/>
      <c r="Y197" s="30"/>
      <c r="Z197" s="30"/>
      <c r="AA197" s="30"/>
      <c r="AB197" s="30"/>
      <c r="AC197" s="30"/>
      <c r="AD197" s="30"/>
      <c r="AE197" s="30"/>
      <c r="AF197" s="30"/>
      <c r="AG197" s="30"/>
      <c r="AH197" s="30"/>
      <c r="AI197" s="30"/>
      <c r="AJ197" s="30"/>
      <c r="AK197" s="30"/>
      <c r="AL197" s="30"/>
      <c r="AM197" s="150" t="s">
        <v>122</v>
      </c>
      <c r="AN197" s="14"/>
      <c r="AO197" s="32"/>
      <c r="AY197" s="10"/>
    </row>
    <row r="198" spans="1:51" s="7" customFormat="1" x14ac:dyDescent="0.3">
      <c r="A198" s="343"/>
      <c r="C198" s="23" t="s">
        <v>34</v>
      </c>
      <c r="D198" s="35" t="s">
        <v>10</v>
      </c>
      <c r="E198" s="35">
        <f t="shared" ref="E198" si="74">F198-1</f>
        <v>-5</v>
      </c>
      <c r="F198" s="35">
        <f t="shared" ref="F198" si="75">G198-1</f>
        <v>-4</v>
      </c>
      <c r="G198" s="35">
        <f t="shared" ref="G198" si="76">H198-1</f>
        <v>-3</v>
      </c>
      <c r="H198" s="35">
        <f>I198-1</f>
        <v>-2</v>
      </c>
      <c r="I198" s="35">
        <f>J198-1</f>
        <v>-1</v>
      </c>
      <c r="J198" s="109">
        <f>'I.2 Base'!D7</f>
        <v>0</v>
      </c>
      <c r="K198" s="35">
        <f>J198+1</f>
        <v>1</v>
      </c>
      <c r="L198" s="35">
        <f t="shared" ref="L198" si="77">K198+1</f>
        <v>2</v>
      </c>
      <c r="M198" s="35">
        <f t="shared" ref="M198" si="78">L198+1</f>
        <v>3</v>
      </c>
      <c r="N198" s="35">
        <f t="shared" ref="N198" si="79">M198+1</f>
        <v>4</v>
      </c>
      <c r="O198" s="35">
        <f t="shared" ref="O198" si="80">N198+1</f>
        <v>5</v>
      </c>
      <c r="P198" s="35">
        <f t="shared" ref="P198" si="81">O198+1</f>
        <v>6</v>
      </c>
      <c r="Q198" s="35">
        <f t="shared" ref="Q198" si="82">P198+1</f>
        <v>7</v>
      </c>
      <c r="R198" s="35">
        <f t="shared" ref="R198" si="83">Q198+1</f>
        <v>8</v>
      </c>
      <c r="S198" s="35">
        <f t="shared" ref="S198" si="84">R198+1</f>
        <v>9</v>
      </c>
      <c r="T198" s="35">
        <f t="shared" ref="T198" si="85">S198+1</f>
        <v>10</v>
      </c>
      <c r="U198" s="35">
        <f t="shared" ref="U198" si="86">T198+1</f>
        <v>11</v>
      </c>
      <c r="V198" s="35">
        <f t="shared" ref="V198" si="87">U198+1</f>
        <v>12</v>
      </c>
      <c r="W198" s="35">
        <f t="shared" ref="W198" si="88">V198+1</f>
        <v>13</v>
      </c>
      <c r="X198" s="35">
        <f t="shared" ref="X198" si="89">W198+1</f>
        <v>14</v>
      </c>
      <c r="Y198" s="35">
        <f t="shared" ref="Y198" si="90">X198+1</f>
        <v>15</v>
      </c>
      <c r="Z198" s="35">
        <f t="shared" ref="Z198" si="91">Y198+1</f>
        <v>16</v>
      </c>
      <c r="AA198" s="35">
        <f t="shared" ref="AA198" si="92">Z198+1</f>
        <v>17</v>
      </c>
      <c r="AB198" s="35">
        <f t="shared" ref="AB198" si="93">AA198+1</f>
        <v>18</v>
      </c>
      <c r="AC198" s="35">
        <f t="shared" ref="AC198" si="94">AB198+1</f>
        <v>19</v>
      </c>
      <c r="AD198" s="35">
        <f t="shared" ref="AD198" si="95">AC198+1</f>
        <v>20</v>
      </c>
      <c r="AE198" s="35">
        <f t="shared" ref="AE198" si="96">AD198+1</f>
        <v>21</v>
      </c>
      <c r="AF198" s="35">
        <f t="shared" ref="AF198" si="97">AE198+1</f>
        <v>22</v>
      </c>
      <c r="AG198" s="35">
        <f t="shared" ref="AG198" si="98">AF198+1</f>
        <v>23</v>
      </c>
      <c r="AH198" s="35">
        <f t="shared" ref="AH198" si="99">AG198+1</f>
        <v>24</v>
      </c>
      <c r="AI198" s="35">
        <f t="shared" ref="AI198" si="100">AH198+1</f>
        <v>25</v>
      </c>
      <c r="AJ198" s="35">
        <f t="shared" ref="AJ198" si="101">AI198+1</f>
        <v>26</v>
      </c>
      <c r="AK198" s="35">
        <f t="shared" ref="AK198" si="102">AJ198+1</f>
        <v>27</v>
      </c>
      <c r="AL198" s="35">
        <f t="shared" ref="AL198" si="103">AK198+1</f>
        <v>28</v>
      </c>
      <c r="AM198" s="35">
        <f t="shared" ref="AM198" si="104">AL198+1</f>
        <v>29</v>
      </c>
      <c r="AN198" s="73"/>
      <c r="AO198" s="32"/>
      <c r="AY198" s="10"/>
    </row>
    <row r="199" spans="1:51" s="15" customFormat="1" x14ac:dyDescent="0.3">
      <c r="A199" s="343"/>
      <c r="C199" s="260"/>
      <c r="D199" s="79">
        <f>SUM(E199:AM199)</f>
        <v>0</v>
      </c>
      <c r="E199" s="262"/>
      <c r="F199" s="262"/>
      <c r="G199" s="262"/>
      <c r="H199" s="262"/>
      <c r="I199" s="262"/>
      <c r="J199" s="263"/>
      <c r="K199" s="264"/>
      <c r="L199" s="264"/>
      <c r="M199" s="264"/>
      <c r="N199" s="264"/>
      <c r="O199" s="264"/>
      <c r="P199" s="264"/>
      <c r="Q199" s="264"/>
      <c r="R199" s="264"/>
      <c r="S199" s="264"/>
      <c r="T199" s="264"/>
      <c r="U199" s="264"/>
      <c r="V199" s="264"/>
      <c r="W199" s="264"/>
      <c r="X199" s="264"/>
      <c r="Y199" s="264"/>
      <c r="Z199" s="264"/>
      <c r="AA199" s="264"/>
      <c r="AB199" s="264"/>
      <c r="AC199" s="264"/>
      <c r="AD199" s="264"/>
      <c r="AE199" s="264"/>
      <c r="AF199" s="264"/>
      <c r="AG199" s="264"/>
      <c r="AH199" s="264"/>
      <c r="AI199" s="264"/>
      <c r="AJ199" s="264"/>
      <c r="AK199" s="264"/>
      <c r="AL199" s="264"/>
      <c r="AM199" s="264"/>
      <c r="AN199" s="113"/>
      <c r="AO199" s="32"/>
      <c r="AY199" s="16"/>
    </row>
    <row r="200" spans="1:51" s="15" customFormat="1" x14ac:dyDescent="0.3">
      <c r="A200" s="343"/>
      <c r="C200" s="260"/>
      <c r="D200" s="79">
        <f t="shared" ref="D200:D248" si="105">SUM(E200:AM200)</f>
        <v>0</v>
      </c>
      <c r="E200" s="262"/>
      <c r="F200" s="262"/>
      <c r="G200" s="262"/>
      <c r="H200" s="262"/>
      <c r="I200" s="262"/>
      <c r="J200" s="263"/>
      <c r="K200" s="264"/>
      <c r="L200" s="264"/>
      <c r="M200" s="264"/>
      <c r="N200" s="264"/>
      <c r="O200" s="264"/>
      <c r="P200" s="264"/>
      <c r="Q200" s="264"/>
      <c r="R200" s="264"/>
      <c r="S200" s="264"/>
      <c r="T200" s="264"/>
      <c r="U200" s="264"/>
      <c r="V200" s="264"/>
      <c r="W200" s="264"/>
      <c r="X200" s="264"/>
      <c r="Y200" s="264"/>
      <c r="Z200" s="264"/>
      <c r="AA200" s="264"/>
      <c r="AB200" s="264"/>
      <c r="AC200" s="264"/>
      <c r="AD200" s="264"/>
      <c r="AE200" s="264"/>
      <c r="AF200" s="264"/>
      <c r="AG200" s="264"/>
      <c r="AH200" s="264"/>
      <c r="AI200" s="264"/>
      <c r="AJ200" s="264"/>
      <c r="AK200" s="264"/>
      <c r="AL200" s="264"/>
      <c r="AM200" s="264"/>
      <c r="AN200" s="113"/>
      <c r="AO200" s="32"/>
      <c r="AY200" s="16"/>
    </row>
    <row r="201" spans="1:51" s="15" customFormat="1" x14ac:dyDescent="0.3">
      <c r="A201" s="343"/>
      <c r="C201" s="260"/>
      <c r="D201" s="79">
        <f t="shared" si="105"/>
        <v>0</v>
      </c>
      <c r="E201" s="262"/>
      <c r="F201" s="262"/>
      <c r="G201" s="262"/>
      <c r="H201" s="262"/>
      <c r="I201" s="262"/>
      <c r="J201" s="263"/>
      <c r="K201" s="264"/>
      <c r="L201" s="264"/>
      <c r="M201" s="264"/>
      <c r="N201" s="264"/>
      <c r="O201" s="264"/>
      <c r="P201" s="264"/>
      <c r="Q201" s="264"/>
      <c r="R201" s="264"/>
      <c r="S201" s="264"/>
      <c r="T201" s="264"/>
      <c r="U201" s="264"/>
      <c r="V201" s="264"/>
      <c r="W201" s="264"/>
      <c r="X201" s="264"/>
      <c r="Y201" s="264"/>
      <c r="Z201" s="264"/>
      <c r="AA201" s="264"/>
      <c r="AB201" s="264"/>
      <c r="AC201" s="264"/>
      <c r="AD201" s="264"/>
      <c r="AE201" s="264"/>
      <c r="AF201" s="264"/>
      <c r="AG201" s="264"/>
      <c r="AH201" s="264"/>
      <c r="AI201" s="264"/>
      <c r="AJ201" s="264"/>
      <c r="AK201" s="264"/>
      <c r="AL201" s="264"/>
      <c r="AM201" s="264"/>
      <c r="AN201" s="113"/>
      <c r="AO201" s="32"/>
      <c r="AY201" s="16"/>
    </row>
    <row r="202" spans="1:51" s="15" customFormat="1" x14ac:dyDescent="0.3">
      <c r="A202" s="343"/>
      <c r="C202" s="260"/>
      <c r="D202" s="79">
        <f t="shared" si="105"/>
        <v>0</v>
      </c>
      <c r="E202" s="262"/>
      <c r="F202" s="262"/>
      <c r="G202" s="262"/>
      <c r="H202" s="262"/>
      <c r="I202" s="262"/>
      <c r="J202" s="263"/>
      <c r="K202" s="264"/>
      <c r="L202" s="264"/>
      <c r="M202" s="264"/>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113"/>
      <c r="AO202" s="32"/>
      <c r="AY202" s="16"/>
    </row>
    <row r="203" spans="1:51" s="15" customFormat="1" x14ac:dyDescent="0.3">
      <c r="A203" s="343"/>
      <c r="C203" s="260"/>
      <c r="D203" s="79">
        <f t="shared" si="105"/>
        <v>0</v>
      </c>
      <c r="E203" s="262"/>
      <c r="F203" s="262"/>
      <c r="G203" s="262"/>
      <c r="H203" s="262"/>
      <c r="I203" s="262"/>
      <c r="J203" s="263"/>
      <c r="K203" s="264"/>
      <c r="L203" s="264"/>
      <c r="M203" s="264"/>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113"/>
      <c r="AO203" s="32"/>
      <c r="AY203" s="16"/>
    </row>
    <row r="204" spans="1:51" s="15" customFormat="1" x14ac:dyDescent="0.3">
      <c r="A204" s="343"/>
      <c r="C204" s="260"/>
      <c r="D204" s="79">
        <f t="shared" si="105"/>
        <v>0</v>
      </c>
      <c r="E204" s="262"/>
      <c r="F204" s="262"/>
      <c r="G204" s="262"/>
      <c r="H204" s="262"/>
      <c r="I204" s="262"/>
      <c r="J204" s="263"/>
      <c r="K204" s="264"/>
      <c r="L204" s="264"/>
      <c r="M204" s="264"/>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113"/>
      <c r="AO204" s="32"/>
      <c r="AY204" s="16"/>
    </row>
    <row r="205" spans="1:51" s="15" customFormat="1" x14ac:dyDescent="0.3">
      <c r="A205" s="343"/>
      <c r="C205" s="260"/>
      <c r="D205" s="79">
        <f t="shared" si="105"/>
        <v>0</v>
      </c>
      <c r="E205" s="262"/>
      <c r="F205" s="262"/>
      <c r="G205" s="262"/>
      <c r="H205" s="262"/>
      <c r="I205" s="262"/>
      <c r="J205" s="263"/>
      <c r="K205" s="264"/>
      <c r="L205" s="264"/>
      <c r="M205" s="264"/>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113"/>
      <c r="AO205" s="32"/>
      <c r="AY205" s="16"/>
    </row>
    <row r="206" spans="1:51" s="15" customFormat="1" x14ac:dyDescent="0.3">
      <c r="A206" s="343"/>
      <c r="C206" s="260"/>
      <c r="D206" s="79">
        <f t="shared" si="105"/>
        <v>0</v>
      </c>
      <c r="E206" s="262"/>
      <c r="F206" s="262"/>
      <c r="G206" s="262"/>
      <c r="H206" s="262"/>
      <c r="I206" s="262"/>
      <c r="J206" s="263"/>
      <c r="K206" s="264"/>
      <c r="L206" s="264"/>
      <c r="M206" s="264"/>
      <c r="N206" s="264"/>
      <c r="O206" s="264"/>
      <c r="P206" s="264"/>
      <c r="Q206" s="264"/>
      <c r="R206" s="264"/>
      <c r="S206" s="264"/>
      <c r="T206" s="264"/>
      <c r="U206" s="264"/>
      <c r="V206" s="264"/>
      <c r="W206" s="264"/>
      <c r="X206" s="264"/>
      <c r="Y206" s="264"/>
      <c r="Z206" s="264"/>
      <c r="AA206" s="264"/>
      <c r="AB206" s="264"/>
      <c r="AC206" s="264"/>
      <c r="AD206" s="264"/>
      <c r="AE206" s="264"/>
      <c r="AF206" s="264"/>
      <c r="AG206" s="264"/>
      <c r="AH206" s="264"/>
      <c r="AI206" s="264"/>
      <c r="AJ206" s="264"/>
      <c r="AK206" s="264"/>
      <c r="AL206" s="264"/>
      <c r="AM206" s="264"/>
      <c r="AN206" s="113"/>
      <c r="AO206" s="32"/>
      <c r="AY206" s="16"/>
    </row>
    <row r="207" spans="1:51" s="15" customFormat="1" x14ac:dyDescent="0.3">
      <c r="A207" s="343"/>
      <c r="C207" s="260"/>
      <c r="D207" s="79">
        <f t="shared" si="105"/>
        <v>0</v>
      </c>
      <c r="E207" s="262"/>
      <c r="F207" s="262"/>
      <c r="G207" s="262"/>
      <c r="H207" s="262"/>
      <c r="I207" s="262"/>
      <c r="J207" s="263"/>
      <c r="K207" s="264"/>
      <c r="L207" s="264"/>
      <c r="M207" s="264"/>
      <c r="N207" s="264"/>
      <c r="O207" s="264"/>
      <c r="P207" s="264"/>
      <c r="Q207" s="264"/>
      <c r="R207" s="264"/>
      <c r="S207" s="264"/>
      <c r="T207" s="264"/>
      <c r="U207" s="264"/>
      <c r="V207" s="264"/>
      <c r="W207" s="264"/>
      <c r="X207" s="264"/>
      <c r="Y207" s="264"/>
      <c r="Z207" s="264"/>
      <c r="AA207" s="264"/>
      <c r="AB207" s="264"/>
      <c r="AC207" s="264"/>
      <c r="AD207" s="264"/>
      <c r="AE207" s="264"/>
      <c r="AF207" s="264"/>
      <c r="AG207" s="264"/>
      <c r="AH207" s="264"/>
      <c r="AI207" s="264"/>
      <c r="AJ207" s="264"/>
      <c r="AK207" s="264"/>
      <c r="AL207" s="264"/>
      <c r="AM207" s="264"/>
      <c r="AN207" s="113"/>
      <c r="AO207" s="32"/>
      <c r="AY207" s="16"/>
    </row>
    <row r="208" spans="1:51" s="15" customFormat="1" x14ac:dyDescent="0.3">
      <c r="A208" s="343"/>
      <c r="C208" s="260"/>
      <c r="D208" s="79">
        <f t="shared" si="105"/>
        <v>0</v>
      </c>
      <c r="E208" s="262"/>
      <c r="F208" s="262"/>
      <c r="G208" s="262"/>
      <c r="H208" s="262"/>
      <c r="I208" s="262"/>
      <c r="J208" s="263"/>
      <c r="K208" s="264"/>
      <c r="L208" s="264"/>
      <c r="M208" s="264"/>
      <c r="N208" s="264"/>
      <c r="O208" s="264"/>
      <c r="P208" s="264"/>
      <c r="Q208" s="264"/>
      <c r="R208" s="264"/>
      <c r="S208" s="264"/>
      <c r="T208" s="264"/>
      <c r="U208" s="264"/>
      <c r="V208" s="264"/>
      <c r="W208" s="264"/>
      <c r="X208" s="264"/>
      <c r="Y208" s="264"/>
      <c r="Z208" s="264"/>
      <c r="AA208" s="264"/>
      <c r="AB208" s="264"/>
      <c r="AC208" s="264"/>
      <c r="AD208" s="264"/>
      <c r="AE208" s="264"/>
      <c r="AF208" s="264"/>
      <c r="AG208" s="264"/>
      <c r="AH208" s="264"/>
      <c r="AI208" s="264"/>
      <c r="AJ208" s="264"/>
      <c r="AK208" s="264"/>
      <c r="AL208" s="264"/>
      <c r="AM208" s="264"/>
      <c r="AN208" s="113"/>
      <c r="AO208" s="32"/>
      <c r="AY208" s="16"/>
    </row>
    <row r="209" spans="1:51" s="15" customFormat="1" ht="10.5" customHeight="1" outlineLevel="1" x14ac:dyDescent="0.3">
      <c r="A209" s="343"/>
      <c r="C209" s="260"/>
      <c r="D209" s="79">
        <f t="shared" si="105"/>
        <v>0</v>
      </c>
      <c r="E209" s="262"/>
      <c r="F209" s="262"/>
      <c r="G209" s="262"/>
      <c r="H209" s="262"/>
      <c r="I209" s="262"/>
      <c r="J209" s="263"/>
      <c r="K209" s="264"/>
      <c r="L209" s="264"/>
      <c r="M209" s="264"/>
      <c r="N209" s="264"/>
      <c r="O209" s="264"/>
      <c r="P209" s="264"/>
      <c r="Q209" s="264"/>
      <c r="R209" s="264"/>
      <c r="S209" s="264"/>
      <c r="T209" s="264"/>
      <c r="U209" s="264"/>
      <c r="V209" s="264"/>
      <c r="W209" s="264"/>
      <c r="X209" s="264"/>
      <c r="Y209" s="264"/>
      <c r="Z209" s="264"/>
      <c r="AA209" s="264"/>
      <c r="AB209" s="264"/>
      <c r="AC209" s="264"/>
      <c r="AD209" s="264"/>
      <c r="AE209" s="264"/>
      <c r="AF209" s="264"/>
      <c r="AG209" s="264"/>
      <c r="AH209" s="264"/>
      <c r="AI209" s="264"/>
      <c r="AJ209" s="264"/>
      <c r="AK209" s="264"/>
      <c r="AL209" s="264"/>
      <c r="AM209" s="264"/>
      <c r="AN209" s="113"/>
      <c r="AO209" s="32"/>
      <c r="AY209" s="16"/>
    </row>
    <row r="210" spans="1:51" s="15" customFormat="1" ht="10.5" customHeight="1" outlineLevel="1" x14ac:dyDescent="0.3">
      <c r="A210" s="343"/>
      <c r="C210" s="260"/>
      <c r="D210" s="79">
        <f t="shared" si="105"/>
        <v>0</v>
      </c>
      <c r="E210" s="262"/>
      <c r="F210" s="262"/>
      <c r="G210" s="262"/>
      <c r="H210" s="262"/>
      <c r="I210" s="262"/>
      <c r="J210" s="263"/>
      <c r="K210" s="264"/>
      <c r="L210" s="264"/>
      <c r="M210" s="264"/>
      <c r="N210" s="264"/>
      <c r="O210" s="264"/>
      <c r="P210" s="264"/>
      <c r="Q210" s="264"/>
      <c r="R210" s="264"/>
      <c r="S210" s="264"/>
      <c r="T210" s="264"/>
      <c r="U210" s="264"/>
      <c r="V210" s="264"/>
      <c r="W210" s="264"/>
      <c r="X210" s="264"/>
      <c r="Y210" s="264"/>
      <c r="Z210" s="264"/>
      <c r="AA210" s="264"/>
      <c r="AB210" s="264"/>
      <c r="AC210" s="264"/>
      <c r="AD210" s="264"/>
      <c r="AE210" s="264"/>
      <c r="AF210" s="264"/>
      <c r="AG210" s="264"/>
      <c r="AH210" s="264"/>
      <c r="AI210" s="264"/>
      <c r="AJ210" s="264"/>
      <c r="AK210" s="264"/>
      <c r="AL210" s="264"/>
      <c r="AM210" s="264"/>
      <c r="AN210" s="113"/>
      <c r="AO210" s="32"/>
      <c r="AY210" s="16"/>
    </row>
    <row r="211" spans="1:51" s="15" customFormat="1" ht="10.5" customHeight="1" outlineLevel="1" x14ac:dyDescent="0.3">
      <c r="A211" s="343"/>
      <c r="C211" s="260"/>
      <c r="D211" s="79">
        <f t="shared" si="105"/>
        <v>0</v>
      </c>
      <c r="E211" s="262"/>
      <c r="F211" s="262"/>
      <c r="G211" s="262"/>
      <c r="H211" s="262"/>
      <c r="I211" s="262"/>
      <c r="J211" s="263"/>
      <c r="K211" s="264"/>
      <c r="L211" s="264"/>
      <c r="M211" s="264"/>
      <c r="N211" s="264"/>
      <c r="O211" s="264"/>
      <c r="P211" s="264"/>
      <c r="Q211" s="264"/>
      <c r="R211" s="264"/>
      <c r="S211" s="264"/>
      <c r="T211" s="264"/>
      <c r="U211" s="264"/>
      <c r="V211" s="264"/>
      <c r="W211" s="264"/>
      <c r="X211" s="264"/>
      <c r="Y211" s="264"/>
      <c r="Z211" s="264"/>
      <c r="AA211" s="264"/>
      <c r="AB211" s="264"/>
      <c r="AC211" s="264"/>
      <c r="AD211" s="264"/>
      <c r="AE211" s="264"/>
      <c r="AF211" s="264"/>
      <c r="AG211" s="264"/>
      <c r="AH211" s="264"/>
      <c r="AI211" s="264"/>
      <c r="AJ211" s="264"/>
      <c r="AK211" s="264"/>
      <c r="AL211" s="264"/>
      <c r="AM211" s="264"/>
      <c r="AN211" s="113"/>
      <c r="AO211" s="32"/>
      <c r="AY211" s="16"/>
    </row>
    <row r="212" spans="1:51" s="15" customFormat="1" ht="10.5" customHeight="1" outlineLevel="1" x14ac:dyDescent="0.3">
      <c r="A212" s="343"/>
      <c r="C212" s="260"/>
      <c r="D212" s="79">
        <f t="shared" si="105"/>
        <v>0</v>
      </c>
      <c r="E212" s="262"/>
      <c r="F212" s="262"/>
      <c r="G212" s="262"/>
      <c r="H212" s="262"/>
      <c r="I212" s="262"/>
      <c r="J212" s="263"/>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64"/>
      <c r="AH212" s="264"/>
      <c r="AI212" s="264"/>
      <c r="AJ212" s="264"/>
      <c r="AK212" s="264"/>
      <c r="AL212" s="264"/>
      <c r="AM212" s="264"/>
      <c r="AN212" s="113"/>
      <c r="AO212" s="32"/>
      <c r="AY212" s="16"/>
    </row>
    <row r="213" spans="1:51" s="15" customFormat="1" ht="10.5" customHeight="1" outlineLevel="1" x14ac:dyDescent="0.3">
      <c r="A213" s="343"/>
      <c r="C213" s="260"/>
      <c r="D213" s="79">
        <f t="shared" si="105"/>
        <v>0</v>
      </c>
      <c r="E213" s="262"/>
      <c r="F213" s="262"/>
      <c r="G213" s="262"/>
      <c r="H213" s="262"/>
      <c r="I213" s="262"/>
      <c r="J213" s="263"/>
      <c r="K213" s="264"/>
      <c r="L213" s="264"/>
      <c r="M213" s="264"/>
      <c r="N213" s="264"/>
      <c r="O213" s="264"/>
      <c r="P213" s="264"/>
      <c r="Q213" s="264"/>
      <c r="R213" s="264"/>
      <c r="S213" s="264"/>
      <c r="T213" s="264"/>
      <c r="U213" s="264"/>
      <c r="V213" s="264"/>
      <c r="W213" s="264"/>
      <c r="X213" s="264"/>
      <c r="Y213" s="264"/>
      <c r="Z213" s="264"/>
      <c r="AA213" s="264"/>
      <c r="AB213" s="264"/>
      <c r="AC213" s="264"/>
      <c r="AD213" s="264"/>
      <c r="AE213" s="264"/>
      <c r="AF213" s="264"/>
      <c r="AG213" s="264"/>
      <c r="AH213" s="264"/>
      <c r="AI213" s="264"/>
      <c r="AJ213" s="264"/>
      <c r="AK213" s="264"/>
      <c r="AL213" s="264"/>
      <c r="AM213" s="264"/>
      <c r="AN213" s="113"/>
      <c r="AO213" s="32"/>
      <c r="AY213" s="16"/>
    </row>
    <row r="214" spans="1:51" s="15" customFormat="1" ht="10.5" customHeight="1" outlineLevel="1" x14ac:dyDescent="0.3">
      <c r="A214" s="343"/>
      <c r="C214" s="260"/>
      <c r="D214" s="79">
        <f t="shared" si="105"/>
        <v>0</v>
      </c>
      <c r="E214" s="262"/>
      <c r="F214" s="262"/>
      <c r="G214" s="262"/>
      <c r="H214" s="262"/>
      <c r="I214" s="262"/>
      <c r="J214" s="263"/>
      <c r="K214" s="264"/>
      <c r="L214" s="264"/>
      <c r="M214" s="264"/>
      <c r="N214" s="264"/>
      <c r="O214" s="264"/>
      <c r="P214" s="264"/>
      <c r="Q214" s="264"/>
      <c r="R214" s="264"/>
      <c r="S214" s="264"/>
      <c r="T214" s="264"/>
      <c r="U214" s="264"/>
      <c r="V214" s="264"/>
      <c r="W214" s="264"/>
      <c r="X214" s="264"/>
      <c r="Y214" s="264"/>
      <c r="Z214" s="264"/>
      <c r="AA214" s="264"/>
      <c r="AB214" s="264"/>
      <c r="AC214" s="264"/>
      <c r="AD214" s="264"/>
      <c r="AE214" s="264"/>
      <c r="AF214" s="264"/>
      <c r="AG214" s="264"/>
      <c r="AH214" s="264"/>
      <c r="AI214" s="264"/>
      <c r="AJ214" s="264"/>
      <c r="AK214" s="264"/>
      <c r="AL214" s="264"/>
      <c r="AM214" s="264"/>
      <c r="AN214" s="113"/>
      <c r="AO214" s="32"/>
      <c r="AY214" s="16"/>
    </row>
    <row r="215" spans="1:51" s="15" customFormat="1" ht="10.5" customHeight="1" outlineLevel="1" x14ac:dyDescent="0.3">
      <c r="A215" s="343"/>
      <c r="C215" s="260"/>
      <c r="D215" s="79">
        <f t="shared" si="105"/>
        <v>0</v>
      </c>
      <c r="E215" s="262"/>
      <c r="F215" s="262"/>
      <c r="G215" s="262"/>
      <c r="H215" s="262"/>
      <c r="I215" s="262"/>
      <c r="J215" s="263"/>
      <c r="K215" s="264"/>
      <c r="L215" s="264"/>
      <c r="M215" s="264"/>
      <c r="N215" s="264"/>
      <c r="O215" s="264"/>
      <c r="P215" s="264"/>
      <c r="Q215" s="264"/>
      <c r="R215" s="264"/>
      <c r="S215" s="264"/>
      <c r="T215" s="264"/>
      <c r="U215" s="264"/>
      <c r="V215" s="264"/>
      <c r="W215" s="264"/>
      <c r="X215" s="264"/>
      <c r="Y215" s="264"/>
      <c r="Z215" s="264"/>
      <c r="AA215" s="264"/>
      <c r="AB215" s="264"/>
      <c r="AC215" s="264"/>
      <c r="AD215" s="264"/>
      <c r="AE215" s="264"/>
      <c r="AF215" s="264"/>
      <c r="AG215" s="264"/>
      <c r="AH215" s="264"/>
      <c r="AI215" s="264"/>
      <c r="AJ215" s="264"/>
      <c r="AK215" s="264"/>
      <c r="AL215" s="264"/>
      <c r="AM215" s="264"/>
      <c r="AN215" s="113"/>
      <c r="AO215" s="32"/>
      <c r="AY215" s="16"/>
    </row>
    <row r="216" spans="1:51" s="15" customFormat="1" ht="10.5" customHeight="1" outlineLevel="1" x14ac:dyDescent="0.3">
      <c r="A216" s="343"/>
      <c r="C216" s="260"/>
      <c r="D216" s="79">
        <f t="shared" si="105"/>
        <v>0</v>
      </c>
      <c r="E216" s="262"/>
      <c r="F216" s="262"/>
      <c r="G216" s="262"/>
      <c r="H216" s="262"/>
      <c r="I216" s="262"/>
      <c r="J216" s="263"/>
      <c r="K216" s="264"/>
      <c r="L216" s="264"/>
      <c r="M216" s="264"/>
      <c r="N216" s="264"/>
      <c r="O216" s="264"/>
      <c r="P216" s="264"/>
      <c r="Q216" s="264"/>
      <c r="R216" s="264"/>
      <c r="S216" s="264"/>
      <c r="T216" s="264"/>
      <c r="U216" s="264"/>
      <c r="V216" s="264"/>
      <c r="W216" s="264"/>
      <c r="X216" s="264"/>
      <c r="Y216" s="264"/>
      <c r="Z216" s="264"/>
      <c r="AA216" s="264"/>
      <c r="AB216" s="264"/>
      <c r="AC216" s="264"/>
      <c r="AD216" s="264"/>
      <c r="AE216" s="264"/>
      <c r="AF216" s="264"/>
      <c r="AG216" s="264"/>
      <c r="AH216" s="264"/>
      <c r="AI216" s="264"/>
      <c r="AJ216" s="264"/>
      <c r="AK216" s="264"/>
      <c r="AL216" s="264"/>
      <c r="AM216" s="264"/>
      <c r="AN216" s="113"/>
      <c r="AO216" s="32"/>
      <c r="AY216" s="16"/>
    </row>
    <row r="217" spans="1:51" s="15" customFormat="1" ht="10.5" customHeight="1" outlineLevel="1" x14ac:dyDescent="0.3">
      <c r="A217" s="343"/>
      <c r="C217" s="260"/>
      <c r="D217" s="79">
        <f t="shared" si="105"/>
        <v>0</v>
      </c>
      <c r="E217" s="262"/>
      <c r="F217" s="262"/>
      <c r="G217" s="262"/>
      <c r="H217" s="262"/>
      <c r="I217" s="262"/>
      <c r="J217" s="263"/>
      <c r="K217" s="264"/>
      <c r="L217" s="264"/>
      <c r="M217" s="264"/>
      <c r="N217" s="264"/>
      <c r="O217" s="264"/>
      <c r="P217" s="264"/>
      <c r="Q217" s="264"/>
      <c r="R217" s="264"/>
      <c r="S217" s="264"/>
      <c r="T217" s="264"/>
      <c r="U217" s="264"/>
      <c r="V217" s="264"/>
      <c r="W217" s="264"/>
      <c r="X217" s="264"/>
      <c r="Y217" s="264"/>
      <c r="Z217" s="264"/>
      <c r="AA217" s="264"/>
      <c r="AB217" s="264"/>
      <c r="AC217" s="264"/>
      <c r="AD217" s="264"/>
      <c r="AE217" s="264"/>
      <c r="AF217" s="264"/>
      <c r="AG217" s="264"/>
      <c r="AH217" s="264"/>
      <c r="AI217" s="264"/>
      <c r="AJ217" s="264"/>
      <c r="AK217" s="264"/>
      <c r="AL217" s="264"/>
      <c r="AM217" s="264"/>
      <c r="AN217" s="113"/>
      <c r="AO217" s="32"/>
      <c r="AY217" s="16"/>
    </row>
    <row r="218" spans="1:51" s="15" customFormat="1" ht="10.5" customHeight="1" outlineLevel="1" x14ac:dyDescent="0.3">
      <c r="A218" s="343"/>
      <c r="C218" s="260"/>
      <c r="D218" s="79">
        <f t="shared" si="105"/>
        <v>0</v>
      </c>
      <c r="E218" s="262"/>
      <c r="F218" s="262"/>
      <c r="G218" s="262"/>
      <c r="H218" s="262"/>
      <c r="I218" s="262"/>
      <c r="J218" s="263"/>
      <c r="K218" s="264"/>
      <c r="L218" s="264"/>
      <c r="M218" s="264"/>
      <c r="N218" s="264"/>
      <c r="O218" s="264"/>
      <c r="P218" s="264"/>
      <c r="Q218" s="264"/>
      <c r="R218" s="264"/>
      <c r="S218" s="264"/>
      <c r="T218" s="264"/>
      <c r="U218" s="264"/>
      <c r="V218" s="264"/>
      <c r="W218" s="264"/>
      <c r="X218" s="264"/>
      <c r="Y218" s="264"/>
      <c r="Z218" s="264"/>
      <c r="AA218" s="264"/>
      <c r="AB218" s="264"/>
      <c r="AC218" s="264"/>
      <c r="AD218" s="264"/>
      <c r="AE218" s="264"/>
      <c r="AF218" s="264"/>
      <c r="AG218" s="264"/>
      <c r="AH218" s="264"/>
      <c r="AI218" s="264"/>
      <c r="AJ218" s="264"/>
      <c r="AK218" s="264"/>
      <c r="AL218" s="264"/>
      <c r="AM218" s="264"/>
      <c r="AN218" s="113"/>
      <c r="AO218" s="32"/>
      <c r="AY218" s="16"/>
    </row>
    <row r="219" spans="1:51" s="15" customFormat="1" ht="10.5" customHeight="1" outlineLevel="1" x14ac:dyDescent="0.3">
      <c r="A219" s="343"/>
      <c r="C219" s="260"/>
      <c r="D219" s="79">
        <f t="shared" si="105"/>
        <v>0</v>
      </c>
      <c r="E219" s="262"/>
      <c r="F219" s="262"/>
      <c r="G219" s="262"/>
      <c r="H219" s="262"/>
      <c r="I219" s="262"/>
      <c r="J219" s="263"/>
      <c r="K219" s="264"/>
      <c r="L219" s="264"/>
      <c r="M219" s="264"/>
      <c r="N219" s="264"/>
      <c r="O219" s="264"/>
      <c r="P219" s="264"/>
      <c r="Q219" s="264"/>
      <c r="R219" s="264"/>
      <c r="S219" s="264"/>
      <c r="T219" s="264"/>
      <c r="U219" s="264"/>
      <c r="V219" s="264"/>
      <c r="W219" s="264"/>
      <c r="X219" s="264"/>
      <c r="Y219" s="264"/>
      <c r="Z219" s="264"/>
      <c r="AA219" s="264"/>
      <c r="AB219" s="264"/>
      <c r="AC219" s="264"/>
      <c r="AD219" s="264"/>
      <c r="AE219" s="264"/>
      <c r="AF219" s="264"/>
      <c r="AG219" s="264"/>
      <c r="AH219" s="264"/>
      <c r="AI219" s="264"/>
      <c r="AJ219" s="264"/>
      <c r="AK219" s="264"/>
      <c r="AL219" s="264"/>
      <c r="AM219" s="264"/>
      <c r="AN219" s="113"/>
      <c r="AO219" s="32"/>
      <c r="AY219" s="16"/>
    </row>
    <row r="220" spans="1:51" s="15" customFormat="1" ht="10.5" customHeight="1" outlineLevel="1" x14ac:dyDescent="0.3">
      <c r="A220" s="343"/>
      <c r="C220" s="260"/>
      <c r="D220" s="79">
        <f t="shared" si="105"/>
        <v>0</v>
      </c>
      <c r="E220" s="262"/>
      <c r="F220" s="262"/>
      <c r="G220" s="262"/>
      <c r="H220" s="262"/>
      <c r="I220" s="262"/>
      <c r="J220" s="263"/>
      <c r="K220" s="264"/>
      <c r="L220" s="264"/>
      <c r="M220" s="264"/>
      <c r="N220" s="264"/>
      <c r="O220" s="264"/>
      <c r="P220" s="264"/>
      <c r="Q220" s="264"/>
      <c r="R220" s="264"/>
      <c r="S220" s="264"/>
      <c r="T220" s="264"/>
      <c r="U220" s="264"/>
      <c r="V220" s="264"/>
      <c r="W220" s="264"/>
      <c r="X220" s="264"/>
      <c r="Y220" s="264"/>
      <c r="Z220" s="264"/>
      <c r="AA220" s="264"/>
      <c r="AB220" s="264"/>
      <c r="AC220" s="264"/>
      <c r="AD220" s="264"/>
      <c r="AE220" s="264"/>
      <c r="AF220" s="264"/>
      <c r="AG220" s="264"/>
      <c r="AH220" s="264"/>
      <c r="AI220" s="264"/>
      <c r="AJ220" s="264"/>
      <c r="AK220" s="264"/>
      <c r="AL220" s="264"/>
      <c r="AM220" s="264"/>
      <c r="AN220" s="113"/>
      <c r="AO220" s="32"/>
      <c r="AY220" s="16"/>
    </row>
    <row r="221" spans="1:51" s="15" customFormat="1" ht="10.5" customHeight="1" outlineLevel="1" x14ac:dyDescent="0.3">
      <c r="A221" s="343"/>
      <c r="C221" s="260"/>
      <c r="D221" s="79">
        <f t="shared" si="105"/>
        <v>0</v>
      </c>
      <c r="E221" s="262"/>
      <c r="F221" s="262"/>
      <c r="G221" s="262"/>
      <c r="H221" s="262"/>
      <c r="I221" s="262"/>
      <c r="J221" s="263"/>
      <c r="K221" s="264"/>
      <c r="L221" s="264"/>
      <c r="M221" s="264"/>
      <c r="N221" s="264"/>
      <c r="O221" s="264"/>
      <c r="P221" s="264"/>
      <c r="Q221" s="264"/>
      <c r="R221" s="264"/>
      <c r="S221" s="264"/>
      <c r="T221" s="264"/>
      <c r="U221" s="264"/>
      <c r="V221" s="264"/>
      <c r="W221" s="264"/>
      <c r="X221" s="264"/>
      <c r="Y221" s="264"/>
      <c r="Z221" s="264"/>
      <c r="AA221" s="264"/>
      <c r="AB221" s="264"/>
      <c r="AC221" s="264"/>
      <c r="AD221" s="264"/>
      <c r="AE221" s="264"/>
      <c r="AF221" s="264"/>
      <c r="AG221" s="264"/>
      <c r="AH221" s="264"/>
      <c r="AI221" s="264"/>
      <c r="AJ221" s="264"/>
      <c r="AK221" s="264"/>
      <c r="AL221" s="264"/>
      <c r="AM221" s="264"/>
      <c r="AN221" s="113"/>
      <c r="AO221" s="32"/>
      <c r="AY221" s="16"/>
    </row>
    <row r="222" spans="1:51" s="15" customFormat="1" ht="10.5" customHeight="1" outlineLevel="1" x14ac:dyDescent="0.3">
      <c r="A222" s="343"/>
      <c r="C222" s="260"/>
      <c r="D222" s="79">
        <f t="shared" si="105"/>
        <v>0</v>
      </c>
      <c r="E222" s="262"/>
      <c r="F222" s="262"/>
      <c r="G222" s="262"/>
      <c r="H222" s="262"/>
      <c r="I222" s="262"/>
      <c r="J222" s="263"/>
      <c r="K222" s="264"/>
      <c r="L222" s="264"/>
      <c r="M222" s="264"/>
      <c r="N222" s="264"/>
      <c r="O222" s="264"/>
      <c r="P222" s="264"/>
      <c r="Q222" s="264"/>
      <c r="R222" s="264"/>
      <c r="S222" s="264"/>
      <c r="T222" s="264"/>
      <c r="U222" s="264"/>
      <c r="V222" s="264"/>
      <c r="W222" s="264"/>
      <c r="X222" s="264"/>
      <c r="Y222" s="264"/>
      <c r="Z222" s="264"/>
      <c r="AA222" s="264"/>
      <c r="AB222" s="264"/>
      <c r="AC222" s="264"/>
      <c r="AD222" s="264"/>
      <c r="AE222" s="264"/>
      <c r="AF222" s="264"/>
      <c r="AG222" s="264"/>
      <c r="AH222" s="264"/>
      <c r="AI222" s="264"/>
      <c r="AJ222" s="264"/>
      <c r="AK222" s="264"/>
      <c r="AL222" s="264"/>
      <c r="AM222" s="264"/>
      <c r="AN222" s="113"/>
      <c r="AO222" s="32"/>
      <c r="AY222" s="16"/>
    </row>
    <row r="223" spans="1:51" s="15" customFormat="1" ht="10.5" customHeight="1" outlineLevel="1" x14ac:dyDescent="0.3">
      <c r="A223" s="343"/>
      <c r="C223" s="260"/>
      <c r="D223" s="79">
        <f t="shared" si="105"/>
        <v>0</v>
      </c>
      <c r="E223" s="262"/>
      <c r="F223" s="262"/>
      <c r="G223" s="262"/>
      <c r="H223" s="262"/>
      <c r="I223" s="262"/>
      <c r="J223" s="263"/>
      <c r="K223" s="264"/>
      <c r="L223" s="264"/>
      <c r="M223" s="264"/>
      <c r="N223" s="264"/>
      <c r="O223" s="264"/>
      <c r="P223" s="264"/>
      <c r="Q223" s="264"/>
      <c r="R223" s="264"/>
      <c r="S223" s="264"/>
      <c r="T223" s="264"/>
      <c r="U223" s="264"/>
      <c r="V223" s="264"/>
      <c r="W223" s="264"/>
      <c r="X223" s="264"/>
      <c r="Y223" s="264"/>
      <c r="Z223" s="264"/>
      <c r="AA223" s="264"/>
      <c r="AB223" s="264"/>
      <c r="AC223" s="264"/>
      <c r="AD223" s="264"/>
      <c r="AE223" s="264"/>
      <c r="AF223" s="264"/>
      <c r="AG223" s="264"/>
      <c r="AH223" s="264"/>
      <c r="AI223" s="264"/>
      <c r="AJ223" s="264"/>
      <c r="AK223" s="264"/>
      <c r="AL223" s="264"/>
      <c r="AM223" s="264"/>
      <c r="AN223" s="113"/>
      <c r="AO223" s="32"/>
      <c r="AY223" s="16"/>
    </row>
    <row r="224" spans="1:51" s="15" customFormat="1" ht="10.5" customHeight="1" outlineLevel="1" x14ac:dyDescent="0.3">
      <c r="A224" s="343"/>
      <c r="C224" s="260"/>
      <c r="D224" s="79">
        <f t="shared" si="105"/>
        <v>0</v>
      </c>
      <c r="E224" s="262"/>
      <c r="F224" s="262"/>
      <c r="G224" s="262"/>
      <c r="H224" s="262"/>
      <c r="I224" s="262"/>
      <c r="J224" s="263"/>
      <c r="K224" s="264"/>
      <c r="L224" s="264"/>
      <c r="M224" s="264"/>
      <c r="N224" s="264"/>
      <c r="O224" s="264"/>
      <c r="P224" s="264"/>
      <c r="Q224" s="264"/>
      <c r="R224" s="264"/>
      <c r="S224" s="264"/>
      <c r="T224" s="264"/>
      <c r="U224" s="264"/>
      <c r="V224" s="264"/>
      <c r="W224" s="264"/>
      <c r="X224" s="264"/>
      <c r="Y224" s="264"/>
      <c r="Z224" s="264"/>
      <c r="AA224" s="264"/>
      <c r="AB224" s="264"/>
      <c r="AC224" s="264"/>
      <c r="AD224" s="264"/>
      <c r="AE224" s="264"/>
      <c r="AF224" s="264"/>
      <c r="AG224" s="264"/>
      <c r="AH224" s="264"/>
      <c r="AI224" s="264"/>
      <c r="AJ224" s="264"/>
      <c r="AK224" s="264"/>
      <c r="AL224" s="264"/>
      <c r="AM224" s="264"/>
      <c r="AN224" s="113"/>
      <c r="AO224" s="32"/>
      <c r="AY224" s="16"/>
    </row>
    <row r="225" spans="1:51" s="15" customFormat="1" ht="10.5" customHeight="1" outlineLevel="1" x14ac:dyDescent="0.3">
      <c r="A225" s="343"/>
      <c r="C225" s="260"/>
      <c r="D225" s="79">
        <f t="shared" si="105"/>
        <v>0</v>
      </c>
      <c r="E225" s="262"/>
      <c r="F225" s="262"/>
      <c r="G225" s="262"/>
      <c r="H225" s="262"/>
      <c r="I225" s="262"/>
      <c r="J225" s="263"/>
      <c r="K225" s="264"/>
      <c r="L225" s="264"/>
      <c r="M225" s="264"/>
      <c r="N225" s="264"/>
      <c r="O225" s="264"/>
      <c r="P225" s="264"/>
      <c r="Q225" s="264"/>
      <c r="R225" s="264"/>
      <c r="S225" s="264"/>
      <c r="T225" s="264"/>
      <c r="U225" s="264"/>
      <c r="V225" s="264"/>
      <c r="W225" s="264"/>
      <c r="X225" s="264"/>
      <c r="Y225" s="264"/>
      <c r="Z225" s="264"/>
      <c r="AA225" s="264"/>
      <c r="AB225" s="264"/>
      <c r="AC225" s="264"/>
      <c r="AD225" s="264"/>
      <c r="AE225" s="264"/>
      <c r="AF225" s="264"/>
      <c r="AG225" s="264"/>
      <c r="AH225" s="264"/>
      <c r="AI225" s="264"/>
      <c r="AJ225" s="264"/>
      <c r="AK225" s="264"/>
      <c r="AL225" s="264"/>
      <c r="AM225" s="264"/>
      <c r="AN225" s="113"/>
      <c r="AO225" s="32"/>
      <c r="AY225" s="16"/>
    </row>
    <row r="226" spans="1:51" s="15" customFormat="1" ht="10.5" customHeight="1" outlineLevel="1" x14ac:dyDescent="0.3">
      <c r="A226" s="343"/>
      <c r="C226" s="260"/>
      <c r="D226" s="79">
        <f t="shared" si="105"/>
        <v>0</v>
      </c>
      <c r="E226" s="262"/>
      <c r="F226" s="262"/>
      <c r="G226" s="262"/>
      <c r="H226" s="262"/>
      <c r="I226" s="262"/>
      <c r="J226" s="263"/>
      <c r="K226" s="264"/>
      <c r="L226" s="264"/>
      <c r="M226" s="264"/>
      <c r="N226" s="264"/>
      <c r="O226" s="264"/>
      <c r="P226" s="264"/>
      <c r="Q226" s="264"/>
      <c r="R226" s="264"/>
      <c r="S226" s="264"/>
      <c r="T226" s="264"/>
      <c r="U226" s="264"/>
      <c r="V226" s="264"/>
      <c r="W226" s="264"/>
      <c r="X226" s="264"/>
      <c r="Y226" s="264"/>
      <c r="Z226" s="264"/>
      <c r="AA226" s="264"/>
      <c r="AB226" s="264"/>
      <c r="AC226" s="264"/>
      <c r="AD226" s="264"/>
      <c r="AE226" s="264"/>
      <c r="AF226" s="264"/>
      <c r="AG226" s="264"/>
      <c r="AH226" s="264"/>
      <c r="AI226" s="264"/>
      <c r="AJ226" s="264"/>
      <c r="AK226" s="264"/>
      <c r="AL226" s="264"/>
      <c r="AM226" s="264"/>
      <c r="AN226" s="113"/>
      <c r="AO226" s="32"/>
      <c r="AY226" s="16"/>
    </row>
    <row r="227" spans="1:51" s="15" customFormat="1" ht="10.5" customHeight="1" outlineLevel="1" x14ac:dyDescent="0.3">
      <c r="A227" s="343"/>
      <c r="C227" s="260"/>
      <c r="D227" s="79">
        <f t="shared" si="105"/>
        <v>0</v>
      </c>
      <c r="E227" s="262"/>
      <c r="F227" s="262"/>
      <c r="G227" s="262"/>
      <c r="H227" s="262"/>
      <c r="I227" s="262"/>
      <c r="J227" s="263"/>
      <c r="K227" s="264"/>
      <c r="L227" s="264"/>
      <c r="M227" s="264"/>
      <c r="N227" s="264"/>
      <c r="O227" s="264"/>
      <c r="P227" s="264"/>
      <c r="Q227" s="264"/>
      <c r="R227" s="264"/>
      <c r="S227" s="264"/>
      <c r="T227" s="264"/>
      <c r="U227" s="264"/>
      <c r="V227" s="264"/>
      <c r="W227" s="264"/>
      <c r="X227" s="264"/>
      <c r="Y227" s="264"/>
      <c r="Z227" s="264"/>
      <c r="AA227" s="264"/>
      <c r="AB227" s="264"/>
      <c r="AC227" s="264"/>
      <c r="AD227" s="264"/>
      <c r="AE227" s="264"/>
      <c r="AF227" s="264"/>
      <c r="AG227" s="264"/>
      <c r="AH227" s="264"/>
      <c r="AI227" s="264"/>
      <c r="AJ227" s="264"/>
      <c r="AK227" s="264"/>
      <c r="AL227" s="264"/>
      <c r="AM227" s="264"/>
      <c r="AN227" s="113"/>
      <c r="AO227" s="32"/>
      <c r="AY227" s="16"/>
    </row>
    <row r="228" spans="1:51" s="15" customFormat="1" ht="10.5" customHeight="1" outlineLevel="1" x14ac:dyDescent="0.3">
      <c r="A228" s="343"/>
      <c r="C228" s="260"/>
      <c r="D228" s="79">
        <f t="shared" si="105"/>
        <v>0</v>
      </c>
      <c r="E228" s="262"/>
      <c r="F228" s="262"/>
      <c r="G228" s="262"/>
      <c r="H228" s="262"/>
      <c r="I228" s="262"/>
      <c r="J228" s="263"/>
      <c r="K228" s="264"/>
      <c r="L228" s="264"/>
      <c r="M228" s="264"/>
      <c r="N228" s="264"/>
      <c r="O228" s="264"/>
      <c r="P228" s="264"/>
      <c r="Q228" s="264"/>
      <c r="R228" s="264"/>
      <c r="S228" s="264"/>
      <c r="T228" s="264"/>
      <c r="U228" s="264"/>
      <c r="V228" s="264"/>
      <c r="W228" s="264"/>
      <c r="X228" s="264"/>
      <c r="Y228" s="264"/>
      <c r="Z228" s="264"/>
      <c r="AA228" s="264"/>
      <c r="AB228" s="264"/>
      <c r="AC228" s="264"/>
      <c r="AD228" s="264"/>
      <c r="AE228" s="264"/>
      <c r="AF228" s="264"/>
      <c r="AG228" s="264"/>
      <c r="AH228" s="264"/>
      <c r="AI228" s="264"/>
      <c r="AJ228" s="264"/>
      <c r="AK228" s="264"/>
      <c r="AL228" s="264"/>
      <c r="AM228" s="264"/>
      <c r="AN228" s="113"/>
      <c r="AO228" s="32"/>
      <c r="AY228" s="16"/>
    </row>
    <row r="229" spans="1:51" s="15" customFormat="1" ht="10.5" customHeight="1" outlineLevel="1" x14ac:dyDescent="0.3">
      <c r="A229" s="343"/>
      <c r="C229" s="260"/>
      <c r="D229" s="79">
        <f t="shared" si="105"/>
        <v>0</v>
      </c>
      <c r="E229" s="262"/>
      <c r="F229" s="262"/>
      <c r="G229" s="262"/>
      <c r="H229" s="262"/>
      <c r="I229" s="262"/>
      <c r="J229" s="263"/>
      <c r="K229" s="264"/>
      <c r="L229" s="264"/>
      <c r="M229" s="264"/>
      <c r="N229" s="264"/>
      <c r="O229" s="264"/>
      <c r="P229" s="264"/>
      <c r="Q229" s="264"/>
      <c r="R229" s="264"/>
      <c r="S229" s="264"/>
      <c r="T229" s="264"/>
      <c r="U229" s="264"/>
      <c r="V229" s="264"/>
      <c r="W229" s="264"/>
      <c r="X229" s="264"/>
      <c r="Y229" s="264"/>
      <c r="Z229" s="264"/>
      <c r="AA229" s="264"/>
      <c r="AB229" s="264"/>
      <c r="AC229" s="264"/>
      <c r="AD229" s="264"/>
      <c r="AE229" s="264"/>
      <c r="AF229" s="264"/>
      <c r="AG229" s="264"/>
      <c r="AH229" s="264"/>
      <c r="AI229" s="264"/>
      <c r="AJ229" s="264"/>
      <c r="AK229" s="264"/>
      <c r="AL229" s="264"/>
      <c r="AM229" s="264"/>
      <c r="AN229" s="113"/>
      <c r="AO229" s="32"/>
      <c r="AY229" s="16"/>
    </row>
    <row r="230" spans="1:51" s="15" customFormat="1" ht="10.5" customHeight="1" outlineLevel="1" x14ac:dyDescent="0.3">
      <c r="A230" s="343"/>
      <c r="C230" s="260"/>
      <c r="D230" s="79">
        <f t="shared" si="105"/>
        <v>0</v>
      </c>
      <c r="E230" s="262"/>
      <c r="F230" s="262"/>
      <c r="G230" s="262"/>
      <c r="H230" s="262"/>
      <c r="I230" s="262"/>
      <c r="J230" s="263"/>
      <c r="K230" s="264"/>
      <c r="L230" s="264"/>
      <c r="M230" s="264"/>
      <c r="N230" s="264"/>
      <c r="O230" s="264"/>
      <c r="P230" s="264"/>
      <c r="Q230" s="264"/>
      <c r="R230" s="264"/>
      <c r="S230" s="264"/>
      <c r="T230" s="264"/>
      <c r="U230" s="264"/>
      <c r="V230" s="264"/>
      <c r="W230" s="264"/>
      <c r="X230" s="264"/>
      <c r="Y230" s="264"/>
      <c r="Z230" s="264"/>
      <c r="AA230" s="264"/>
      <c r="AB230" s="264"/>
      <c r="AC230" s="264"/>
      <c r="AD230" s="264"/>
      <c r="AE230" s="264"/>
      <c r="AF230" s="264"/>
      <c r="AG230" s="264"/>
      <c r="AH230" s="264"/>
      <c r="AI230" s="264"/>
      <c r="AJ230" s="264"/>
      <c r="AK230" s="264"/>
      <c r="AL230" s="264"/>
      <c r="AM230" s="264"/>
      <c r="AN230" s="113"/>
      <c r="AO230" s="32"/>
      <c r="AY230" s="16"/>
    </row>
    <row r="231" spans="1:51" s="15" customFormat="1" ht="10.5" customHeight="1" outlineLevel="1" x14ac:dyDescent="0.3">
      <c r="A231" s="343"/>
      <c r="C231" s="260"/>
      <c r="D231" s="79">
        <f t="shared" si="105"/>
        <v>0</v>
      </c>
      <c r="E231" s="262"/>
      <c r="F231" s="262"/>
      <c r="G231" s="262"/>
      <c r="H231" s="262"/>
      <c r="I231" s="262"/>
      <c r="J231" s="263"/>
      <c r="K231" s="264"/>
      <c r="L231" s="264"/>
      <c r="M231" s="264"/>
      <c r="N231" s="264"/>
      <c r="O231" s="264"/>
      <c r="P231" s="264"/>
      <c r="Q231" s="264"/>
      <c r="R231" s="264"/>
      <c r="S231" s="264"/>
      <c r="T231" s="264"/>
      <c r="U231" s="264"/>
      <c r="V231" s="264"/>
      <c r="W231" s="264"/>
      <c r="X231" s="264"/>
      <c r="Y231" s="264"/>
      <c r="Z231" s="264"/>
      <c r="AA231" s="264"/>
      <c r="AB231" s="264"/>
      <c r="AC231" s="264"/>
      <c r="AD231" s="264"/>
      <c r="AE231" s="264"/>
      <c r="AF231" s="264"/>
      <c r="AG231" s="264"/>
      <c r="AH231" s="264"/>
      <c r="AI231" s="264"/>
      <c r="AJ231" s="264"/>
      <c r="AK231" s="264"/>
      <c r="AL231" s="264"/>
      <c r="AM231" s="264"/>
      <c r="AN231" s="113"/>
      <c r="AO231" s="32"/>
      <c r="AY231" s="16"/>
    </row>
    <row r="232" spans="1:51" s="15" customFormat="1" ht="10.5" customHeight="1" outlineLevel="1" x14ac:dyDescent="0.3">
      <c r="A232" s="343"/>
      <c r="C232" s="260"/>
      <c r="D232" s="79">
        <f t="shared" si="105"/>
        <v>0</v>
      </c>
      <c r="E232" s="262"/>
      <c r="F232" s="262"/>
      <c r="G232" s="262"/>
      <c r="H232" s="262"/>
      <c r="I232" s="262"/>
      <c r="J232" s="263"/>
      <c r="K232" s="264"/>
      <c r="L232" s="264"/>
      <c r="M232" s="264"/>
      <c r="N232" s="264"/>
      <c r="O232" s="264"/>
      <c r="P232" s="264"/>
      <c r="Q232" s="264"/>
      <c r="R232" s="264"/>
      <c r="S232" s="264"/>
      <c r="T232" s="264"/>
      <c r="U232" s="264"/>
      <c r="V232" s="264"/>
      <c r="W232" s="264"/>
      <c r="X232" s="264"/>
      <c r="Y232" s="264"/>
      <c r="Z232" s="264"/>
      <c r="AA232" s="264"/>
      <c r="AB232" s="264"/>
      <c r="AC232" s="264"/>
      <c r="AD232" s="264"/>
      <c r="AE232" s="264"/>
      <c r="AF232" s="264"/>
      <c r="AG232" s="264"/>
      <c r="AH232" s="264"/>
      <c r="AI232" s="264"/>
      <c r="AJ232" s="264"/>
      <c r="AK232" s="264"/>
      <c r="AL232" s="264"/>
      <c r="AM232" s="264"/>
      <c r="AN232" s="113"/>
      <c r="AO232" s="32"/>
      <c r="AY232" s="16"/>
    </row>
    <row r="233" spans="1:51" s="15" customFormat="1" ht="10.5" customHeight="1" outlineLevel="1" x14ac:dyDescent="0.3">
      <c r="A233" s="343"/>
      <c r="C233" s="260"/>
      <c r="D233" s="79">
        <f t="shared" si="105"/>
        <v>0</v>
      </c>
      <c r="E233" s="262"/>
      <c r="F233" s="262"/>
      <c r="G233" s="262"/>
      <c r="H233" s="262"/>
      <c r="I233" s="262"/>
      <c r="J233" s="263"/>
      <c r="K233" s="264"/>
      <c r="L233" s="264"/>
      <c r="M233" s="264"/>
      <c r="N233" s="264"/>
      <c r="O233" s="264"/>
      <c r="P233" s="264"/>
      <c r="Q233" s="264"/>
      <c r="R233" s="264"/>
      <c r="S233" s="264"/>
      <c r="T233" s="264"/>
      <c r="U233" s="264"/>
      <c r="V233" s="264"/>
      <c r="W233" s="264"/>
      <c r="X233" s="264"/>
      <c r="Y233" s="264"/>
      <c r="Z233" s="264"/>
      <c r="AA233" s="264"/>
      <c r="AB233" s="264"/>
      <c r="AC233" s="264"/>
      <c r="AD233" s="264"/>
      <c r="AE233" s="264"/>
      <c r="AF233" s="264"/>
      <c r="AG233" s="264"/>
      <c r="AH233" s="264"/>
      <c r="AI233" s="264"/>
      <c r="AJ233" s="264"/>
      <c r="AK233" s="264"/>
      <c r="AL233" s="264"/>
      <c r="AM233" s="264"/>
      <c r="AN233" s="113"/>
      <c r="AO233" s="32"/>
      <c r="AY233" s="16"/>
    </row>
    <row r="234" spans="1:51" s="15" customFormat="1" ht="10.5" customHeight="1" outlineLevel="1" x14ac:dyDescent="0.3">
      <c r="A234" s="343"/>
      <c r="C234" s="260"/>
      <c r="D234" s="79">
        <f t="shared" si="105"/>
        <v>0</v>
      </c>
      <c r="E234" s="262"/>
      <c r="F234" s="262"/>
      <c r="G234" s="262"/>
      <c r="H234" s="262"/>
      <c r="I234" s="262"/>
      <c r="J234" s="263"/>
      <c r="K234" s="264"/>
      <c r="L234" s="264"/>
      <c r="M234" s="264"/>
      <c r="N234" s="264"/>
      <c r="O234" s="264"/>
      <c r="P234" s="264"/>
      <c r="Q234" s="264"/>
      <c r="R234" s="264"/>
      <c r="S234" s="264"/>
      <c r="T234" s="264"/>
      <c r="U234" s="264"/>
      <c r="V234" s="264"/>
      <c r="W234" s="264"/>
      <c r="X234" s="264"/>
      <c r="Y234" s="264"/>
      <c r="Z234" s="264"/>
      <c r="AA234" s="264"/>
      <c r="AB234" s="264"/>
      <c r="AC234" s="264"/>
      <c r="AD234" s="264"/>
      <c r="AE234" s="264"/>
      <c r="AF234" s="264"/>
      <c r="AG234" s="264"/>
      <c r="AH234" s="264"/>
      <c r="AI234" s="264"/>
      <c r="AJ234" s="264"/>
      <c r="AK234" s="264"/>
      <c r="AL234" s="264"/>
      <c r="AM234" s="264"/>
      <c r="AN234" s="113"/>
      <c r="AO234" s="32"/>
      <c r="AY234" s="16"/>
    </row>
    <row r="235" spans="1:51" s="15" customFormat="1" ht="10.5" customHeight="1" outlineLevel="1" x14ac:dyDescent="0.3">
      <c r="A235" s="343"/>
      <c r="C235" s="260"/>
      <c r="D235" s="79">
        <f t="shared" si="105"/>
        <v>0</v>
      </c>
      <c r="E235" s="262"/>
      <c r="F235" s="262"/>
      <c r="G235" s="262"/>
      <c r="H235" s="262"/>
      <c r="I235" s="262"/>
      <c r="J235" s="263"/>
      <c r="K235" s="264"/>
      <c r="L235" s="264"/>
      <c r="M235" s="264"/>
      <c r="N235" s="264"/>
      <c r="O235" s="264"/>
      <c r="P235" s="264"/>
      <c r="Q235" s="264"/>
      <c r="R235" s="264"/>
      <c r="S235" s="264"/>
      <c r="T235" s="264"/>
      <c r="U235" s="264"/>
      <c r="V235" s="264"/>
      <c r="W235" s="264"/>
      <c r="X235" s="264"/>
      <c r="Y235" s="264"/>
      <c r="Z235" s="264"/>
      <c r="AA235" s="264"/>
      <c r="AB235" s="264"/>
      <c r="AC235" s="264"/>
      <c r="AD235" s="264"/>
      <c r="AE235" s="264"/>
      <c r="AF235" s="264"/>
      <c r="AG235" s="264"/>
      <c r="AH235" s="264"/>
      <c r="AI235" s="264"/>
      <c r="AJ235" s="264"/>
      <c r="AK235" s="264"/>
      <c r="AL235" s="264"/>
      <c r="AM235" s="264"/>
      <c r="AN235" s="113"/>
      <c r="AO235" s="32"/>
      <c r="AY235" s="16"/>
    </row>
    <row r="236" spans="1:51" s="15" customFormat="1" ht="10.5" customHeight="1" outlineLevel="1" x14ac:dyDescent="0.3">
      <c r="A236" s="343"/>
      <c r="C236" s="260"/>
      <c r="D236" s="79">
        <f t="shared" si="105"/>
        <v>0</v>
      </c>
      <c r="E236" s="262"/>
      <c r="F236" s="262"/>
      <c r="G236" s="262"/>
      <c r="H236" s="262"/>
      <c r="I236" s="262"/>
      <c r="J236" s="263"/>
      <c r="K236" s="264"/>
      <c r="L236" s="264"/>
      <c r="M236" s="264"/>
      <c r="N236" s="264"/>
      <c r="O236" s="264"/>
      <c r="P236" s="264"/>
      <c r="Q236" s="264"/>
      <c r="R236" s="264"/>
      <c r="S236" s="264"/>
      <c r="T236" s="264"/>
      <c r="U236" s="264"/>
      <c r="V236" s="264"/>
      <c r="W236" s="264"/>
      <c r="X236" s="264"/>
      <c r="Y236" s="264"/>
      <c r="Z236" s="264"/>
      <c r="AA236" s="264"/>
      <c r="AB236" s="264"/>
      <c r="AC236" s="264"/>
      <c r="AD236" s="264"/>
      <c r="AE236" s="264"/>
      <c r="AF236" s="264"/>
      <c r="AG236" s="264"/>
      <c r="AH236" s="264"/>
      <c r="AI236" s="264"/>
      <c r="AJ236" s="264"/>
      <c r="AK236" s="264"/>
      <c r="AL236" s="264"/>
      <c r="AM236" s="264"/>
      <c r="AN236" s="113"/>
      <c r="AO236" s="32"/>
      <c r="AY236" s="16"/>
    </row>
    <row r="237" spans="1:51" s="15" customFormat="1" ht="10.5" customHeight="1" outlineLevel="1" x14ac:dyDescent="0.3">
      <c r="A237" s="343"/>
      <c r="C237" s="260"/>
      <c r="D237" s="79">
        <f t="shared" si="105"/>
        <v>0</v>
      </c>
      <c r="E237" s="262"/>
      <c r="F237" s="262"/>
      <c r="G237" s="262"/>
      <c r="H237" s="262"/>
      <c r="I237" s="262"/>
      <c r="J237" s="263"/>
      <c r="K237" s="264"/>
      <c r="L237" s="264"/>
      <c r="M237" s="264"/>
      <c r="N237" s="264"/>
      <c r="O237" s="264"/>
      <c r="P237" s="264"/>
      <c r="Q237" s="264"/>
      <c r="R237" s="264"/>
      <c r="S237" s="264"/>
      <c r="T237" s="264"/>
      <c r="U237" s="264"/>
      <c r="V237" s="264"/>
      <c r="W237" s="264"/>
      <c r="X237" s="264"/>
      <c r="Y237" s="264"/>
      <c r="Z237" s="264"/>
      <c r="AA237" s="264"/>
      <c r="AB237" s="264"/>
      <c r="AC237" s="264"/>
      <c r="AD237" s="264"/>
      <c r="AE237" s="264"/>
      <c r="AF237" s="264"/>
      <c r="AG237" s="264"/>
      <c r="AH237" s="264"/>
      <c r="AI237" s="264"/>
      <c r="AJ237" s="264"/>
      <c r="AK237" s="264"/>
      <c r="AL237" s="264"/>
      <c r="AM237" s="264"/>
      <c r="AN237" s="113"/>
      <c r="AO237" s="32"/>
      <c r="AY237" s="16"/>
    </row>
    <row r="238" spans="1:51" s="15" customFormat="1" ht="10.5" customHeight="1" outlineLevel="1" x14ac:dyDescent="0.3">
      <c r="A238" s="343"/>
      <c r="C238" s="260"/>
      <c r="D238" s="79">
        <f t="shared" si="105"/>
        <v>0</v>
      </c>
      <c r="E238" s="262"/>
      <c r="F238" s="262"/>
      <c r="G238" s="262"/>
      <c r="H238" s="262"/>
      <c r="I238" s="262"/>
      <c r="J238" s="263"/>
      <c r="K238" s="264"/>
      <c r="L238" s="264"/>
      <c r="M238" s="264"/>
      <c r="N238" s="264"/>
      <c r="O238" s="264"/>
      <c r="P238" s="264"/>
      <c r="Q238" s="264"/>
      <c r="R238" s="264"/>
      <c r="S238" s="264"/>
      <c r="T238" s="264"/>
      <c r="U238" s="264"/>
      <c r="V238" s="264"/>
      <c r="W238" s="264"/>
      <c r="X238" s="264"/>
      <c r="Y238" s="264"/>
      <c r="Z238" s="264"/>
      <c r="AA238" s="264"/>
      <c r="AB238" s="264"/>
      <c r="AC238" s="264"/>
      <c r="AD238" s="264"/>
      <c r="AE238" s="264"/>
      <c r="AF238" s="264"/>
      <c r="AG238" s="264"/>
      <c r="AH238" s="264"/>
      <c r="AI238" s="264"/>
      <c r="AJ238" s="264"/>
      <c r="AK238" s="264"/>
      <c r="AL238" s="264"/>
      <c r="AM238" s="264"/>
      <c r="AN238" s="113"/>
      <c r="AO238" s="32"/>
      <c r="AY238" s="16"/>
    </row>
    <row r="239" spans="1:51" s="15" customFormat="1" ht="10.5" customHeight="1" outlineLevel="1" x14ac:dyDescent="0.3">
      <c r="A239" s="343"/>
      <c r="C239" s="260"/>
      <c r="D239" s="79">
        <f t="shared" si="105"/>
        <v>0</v>
      </c>
      <c r="E239" s="262"/>
      <c r="F239" s="262"/>
      <c r="G239" s="262"/>
      <c r="H239" s="262"/>
      <c r="I239" s="262"/>
      <c r="J239" s="263"/>
      <c r="K239" s="264"/>
      <c r="L239" s="264"/>
      <c r="M239" s="264"/>
      <c r="N239" s="264"/>
      <c r="O239" s="264"/>
      <c r="P239" s="264"/>
      <c r="Q239" s="264"/>
      <c r="R239" s="264"/>
      <c r="S239" s="264"/>
      <c r="T239" s="264"/>
      <c r="U239" s="264"/>
      <c r="V239" s="264"/>
      <c r="W239" s="264"/>
      <c r="X239" s="264"/>
      <c r="Y239" s="264"/>
      <c r="Z239" s="264"/>
      <c r="AA239" s="264"/>
      <c r="AB239" s="264"/>
      <c r="AC239" s="264"/>
      <c r="AD239" s="264"/>
      <c r="AE239" s="264"/>
      <c r="AF239" s="264"/>
      <c r="AG239" s="264"/>
      <c r="AH239" s="264"/>
      <c r="AI239" s="264"/>
      <c r="AJ239" s="264"/>
      <c r="AK239" s="264"/>
      <c r="AL239" s="264"/>
      <c r="AM239" s="264"/>
      <c r="AN239" s="113"/>
      <c r="AO239" s="32"/>
      <c r="AY239" s="16"/>
    </row>
    <row r="240" spans="1:51" s="15" customFormat="1" ht="10.5" customHeight="1" outlineLevel="1" x14ac:dyDescent="0.3">
      <c r="A240" s="343"/>
      <c r="C240" s="260"/>
      <c r="D240" s="79">
        <f t="shared" si="105"/>
        <v>0</v>
      </c>
      <c r="E240" s="262"/>
      <c r="F240" s="262"/>
      <c r="G240" s="262"/>
      <c r="H240" s="262"/>
      <c r="I240" s="262"/>
      <c r="J240" s="263"/>
      <c r="K240" s="264"/>
      <c r="L240" s="264"/>
      <c r="M240" s="264"/>
      <c r="N240" s="264"/>
      <c r="O240" s="264"/>
      <c r="P240" s="264"/>
      <c r="Q240" s="264"/>
      <c r="R240" s="264"/>
      <c r="S240" s="264"/>
      <c r="T240" s="264"/>
      <c r="U240" s="264"/>
      <c r="V240" s="264"/>
      <c r="W240" s="264"/>
      <c r="X240" s="264"/>
      <c r="Y240" s="264"/>
      <c r="Z240" s="264"/>
      <c r="AA240" s="264"/>
      <c r="AB240" s="264"/>
      <c r="AC240" s="264"/>
      <c r="AD240" s="264"/>
      <c r="AE240" s="264"/>
      <c r="AF240" s="264"/>
      <c r="AG240" s="264"/>
      <c r="AH240" s="264"/>
      <c r="AI240" s="264"/>
      <c r="AJ240" s="264"/>
      <c r="AK240" s="264"/>
      <c r="AL240" s="264"/>
      <c r="AM240" s="264"/>
      <c r="AN240" s="113"/>
      <c r="AO240" s="32"/>
      <c r="AY240" s="16"/>
    </row>
    <row r="241" spans="1:51" s="15" customFormat="1" ht="10.5" customHeight="1" outlineLevel="1" x14ac:dyDescent="0.3">
      <c r="A241" s="343"/>
      <c r="C241" s="260"/>
      <c r="D241" s="79">
        <f t="shared" si="105"/>
        <v>0</v>
      </c>
      <c r="E241" s="262"/>
      <c r="F241" s="262"/>
      <c r="G241" s="262"/>
      <c r="H241" s="262"/>
      <c r="I241" s="262"/>
      <c r="J241" s="263"/>
      <c r="K241" s="264"/>
      <c r="L241" s="264"/>
      <c r="M241" s="264"/>
      <c r="N241" s="264"/>
      <c r="O241" s="264"/>
      <c r="P241" s="264"/>
      <c r="Q241" s="264"/>
      <c r="R241" s="264"/>
      <c r="S241" s="264"/>
      <c r="T241" s="264"/>
      <c r="U241" s="264"/>
      <c r="V241" s="264"/>
      <c r="W241" s="264"/>
      <c r="X241" s="264"/>
      <c r="Y241" s="264"/>
      <c r="Z241" s="264"/>
      <c r="AA241" s="264"/>
      <c r="AB241" s="264"/>
      <c r="AC241" s="264"/>
      <c r="AD241" s="264"/>
      <c r="AE241" s="264"/>
      <c r="AF241" s="264"/>
      <c r="AG241" s="264"/>
      <c r="AH241" s="264"/>
      <c r="AI241" s="264"/>
      <c r="AJ241" s="264"/>
      <c r="AK241" s="264"/>
      <c r="AL241" s="264"/>
      <c r="AM241" s="264"/>
      <c r="AN241" s="113"/>
      <c r="AO241" s="32"/>
      <c r="AY241" s="16"/>
    </row>
    <row r="242" spans="1:51" s="15" customFormat="1" ht="10.5" customHeight="1" outlineLevel="1" x14ac:dyDescent="0.3">
      <c r="A242" s="343"/>
      <c r="C242" s="260"/>
      <c r="D242" s="79">
        <f t="shared" si="105"/>
        <v>0</v>
      </c>
      <c r="E242" s="262"/>
      <c r="F242" s="262"/>
      <c r="G242" s="262"/>
      <c r="H242" s="262"/>
      <c r="I242" s="262"/>
      <c r="J242" s="263"/>
      <c r="K242" s="264"/>
      <c r="L242" s="264"/>
      <c r="M242" s="264"/>
      <c r="N242" s="264"/>
      <c r="O242" s="264"/>
      <c r="P242" s="264"/>
      <c r="Q242" s="264"/>
      <c r="R242" s="264"/>
      <c r="S242" s="264"/>
      <c r="T242" s="264"/>
      <c r="U242" s="264"/>
      <c r="V242" s="264"/>
      <c r="W242" s="264"/>
      <c r="X242" s="264"/>
      <c r="Y242" s="264"/>
      <c r="Z242" s="264"/>
      <c r="AA242" s="264"/>
      <c r="AB242" s="264"/>
      <c r="AC242" s="264"/>
      <c r="AD242" s="264"/>
      <c r="AE242" s="264"/>
      <c r="AF242" s="264"/>
      <c r="AG242" s="264"/>
      <c r="AH242" s="264"/>
      <c r="AI242" s="264"/>
      <c r="AJ242" s="264"/>
      <c r="AK242" s="264"/>
      <c r="AL242" s="264"/>
      <c r="AM242" s="264"/>
      <c r="AN242" s="113"/>
      <c r="AO242" s="32"/>
      <c r="AY242" s="16"/>
    </row>
    <row r="243" spans="1:51" s="15" customFormat="1" ht="10.5" customHeight="1" outlineLevel="1" x14ac:dyDescent="0.3">
      <c r="A243" s="343"/>
      <c r="C243" s="260"/>
      <c r="D243" s="79">
        <f t="shared" si="105"/>
        <v>0</v>
      </c>
      <c r="E243" s="262"/>
      <c r="F243" s="262"/>
      <c r="G243" s="262"/>
      <c r="H243" s="262"/>
      <c r="I243" s="262"/>
      <c r="J243" s="263"/>
      <c r="K243" s="264"/>
      <c r="L243" s="264"/>
      <c r="M243" s="264"/>
      <c r="N243" s="264"/>
      <c r="O243" s="264"/>
      <c r="P243" s="264"/>
      <c r="Q243" s="264"/>
      <c r="R243" s="264"/>
      <c r="S243" s="264"/>
      <c r="T243" s="264"/>
      <c r="U243" s="264"/>
      <c r="V243" s="264"/>
      <c r="W243" s="264"/>
      <c r="X243" s="264"/>
      <c r="Y243" s="264"/>
      <c r="Z243" s="264"/>
      <c r="AA243" s="264"/>
      <c r="AB243" s="264"/>
      <c r="AC243" s="264"/>
      <c r="AD243" s="264"/>
      <c r="AE243" s="264"/>
      <c r="AF243" s="264"/>
      <c r="AG243" s="264"/>
      <c r="AH243" s="264"/>
      <c r="AI243" s="264"/>
      <c r="AJ243" s="264"/>
      <c r="AK243" s="264"/>
      <c r="AL243" s="264"/>
      <c r="AM243" s="264"/>
      <c r="AN243" s="113"/>
      <c r="AO243" s="32"/>
      <c r="AY243" s="16"/>
    </row>
    <row r="244" spans="1:51" s="15" customFormat="1" ht="10.5" customHeight="1" outlineLevel="1" x14ac:dyDescent="0.3">
      <c r="A244" s="343"/>
      <c r="C244" s="260"/>
      <c r="D244" s="79">
        <f t="shared" si="105"/>
        <v>0</v>
      </c>
      <c r="E244" s="262"/>
      <c r="F244" s="262"/>
      <c r="G244" s="262"/>
      <c r="H244" s="262"/>
      <c r="I244" s="262"/>
      <c r="J244" s="263"/>
      <c r="K244" s="264"/>
      <c r="L244" s="264"/>
      <c r="M244" s="264"/>
      <c r="N244" s="264"/>
      <c r="O244" s="264"/>
      <c r="P244" s="264"/>
      <c r="Q244" s="264"/>
      <c r="R244" s="264"/>
      <c r="S244" s="264"/>
      <c r="T244" s="264"/>
      <c r="U244" s="264"/>
      <c r="V244" s="264"/>
      <c r="W244" s="264"/>
      <c r="X244" s="264"/>
      <c r="Y244" s="264"/>
      <c r="Z244" s="264"/>
      <c r="AA244" s="264"/>
      <c r="AB244" s="264"/>
      <c r="AC244" s="264"/>
      <c r="AD244" s="264"/>
      <c r="AE244" s="264"/>
      <c r="AF244" s="264"/>
      <c r="AG244" s="264"/>
      <c r="AH244" s="264"/>
      <c r="AI244" s="264"/>
      <c r="AJ244" s="264"/>
      <c r="AK244" s="264"/>
      <c r="AL244" s="264"/>
      <c r="AM244" s="264"/>
      <c r="AN244" s="113"/>
      <c r="AO244" s="32"/>
      <c r="AY244" s="16"/>
    </row>
    <row r="245" spans="1:51" s="15" customFormat="1" ht="10.5" customHeight="1" outlineLevel="1" x14ac:dyDescent="0.3">
      <c r="A245" s="343"/>
      <c r="C245" s="260"/>
      <c r="D245" s="79">
        <f t="shared" si="105"/>
        <v>0</v>
      </c>
      <c r="E245" s="262"/>
      <c r="F245" s="262"/>
      <c r="G245" s="262"/>
      <c r="H245" s="262"/>
      <c r="I245" s="262"/>
      <c r="J245" s="263"/>
      <c r="K245" s="264"/>
      <c r="L245" s="264"/>
      <c r="M245" s="264"/>
      <c r="N245" s="264"/>
      <c r="O245" s="264"/>
      <c r="P245" s="264"/>
      <c r="Q245" s="264"/>
      <c r="R245" s="264"/>
      <c r="S245" s="264"/>
      <c r="T245" s="264"/>
      <c r="U245" s="264"/>
      <c r="V245" s="264"/>
      <c r="W245" s="264"/>
      <c r="X245" s="264"/>
      <c r="Y245" s="264"/>
      <c r="Z245" s="264"/>
      <c r="AA245" s="264"/>
      <c r="AB245" s="264"/>
      <c r="AC245" s="264"/>
      <c r="AD245" s="264"/>
      <c r="AE245" s="264"/>
      <c r="AF245" s="264"/>
      <c r="AG245" s="264"/>
      <c r="AH245" s="264"/>
      <c r="AI245" s="264"/>
      <c r="AJ245" s="264"/>
      <c r="AK245" s="264"/>
      <c r="AL245" s="264"/>
      <c r="AM245" s="264"/>
      <c r="AN245" s="113"/>
      <c r="AO245" s="32"/>
      <c r="AY245" s="16"/>
    </row>
    <row r="246" spans="1:51" s="15" customFormat="1" ht="10.5" customHeight="1" outlineLevel="1" x14ac:dyDescent="0.3">
      <c r="A246" s="343"/>
      <c r="C246" s="260"/>
      <c r="D246" s="79">
        <f t="shared" si="105"/>
        <v>0</v>
      </c>
      <c r="E246" s="262"/>
      <c r="F246" s="262"/>
      <c r="G246" s="262"/>
      <c r="H246" s="262"/>
      <c r="I246" s="262"/>
      <c r="J246" s="263"/>
      <c r="K246" s="264"/>
      <c r="L246" s="264"/>
      <c r="M246" s="264"/>
      <c r="N246" s="264"/>
      <c r="O246" s="264"/>
      <c r="P246" s="264"/>
      <c r="Q246" s="264"/>
      <c r="R246" s="264"/>
      <c r="S246" s="264"/>
      <c r="T246" s="264"/>
      <c r="U246" s="264"/>
      <c r="V246" s="264"/>
      <c r="W246" s="264"/>
      <c r="X246" s="264"/>
      <c r="Y246" s="264"/>
      <c r="Z246" s="264"/>
      <c r="AA246" s="264"/>
      <c r="AB246" s="264"/>
      <c r="AC246" s="264"/>
      <c r="AD246" s="264"/>
      <c r="AE246" s="264"/>
      <c r="AF246" s="264"/>
      <c r="AG246" s="264"/>
      <c r="AH246" s="264"/>
      <c r="AI246" s="264"/>
      <c r="AJ246" s="264"/>
      <c r="AK246" s="264"/>
      <c r="AL246" s="264"/>
      <c r="AM246" s="264"/>
      <c r="AN246" s="113"/>
      <c r="AO246" s="32"/>
      <c r="AY246" s="16"/>
    </row>
    <row r="247" spans="1:51" s="15" customFormat="1" ht="10.5" customHeight="1" outlineLevel="1" x14ac:dyDescent="0.3">
      <c r="A247" s="343"/>
      <c r="C247" s="260"/>
      <c r="D247" s="79">
        <f t="shared" si="105"/>
        <v>0</v>
      </c>
      <c r="E247" s="262"/>
      <c r="F247" s="262"/>
      <c r="G247" s="262"/>
      <c r="H247" s="262"/>
      <c r="I247" s="262"/>
      <c r="J247" s="263"/>
      <c r="K247" s="264"/>
      <c r="L247" s="264"/>
      <c r="M247" s="264"/>
      <c r="N247" s="264"/>
      <c r="O247" s="264"/>
      <c r="P247" s="264"/>
      <c r="Q247" s="264"/>
      <c r="R247" s="264"/>
      <c r="S247" s="264"/>
      <c r="T247" s="264"/>
      <c r="U247" s="264"/>
      <c r="V247" s="264"/>
      <c r="W247" s="264"/>
      <c r="X247" s="264"/>
      <c r="Y247" s="264"/>
      <c r="Z247" s="264"/>
      <c r="AA247" s="264"/>
      <c r="AB247" s="264"/>
      <c r="AC247" s="264"/>
      <c r="AD247" s="264"/>
      <c r="AE247" s="264"/>
      <c r="AF247" s="264"/>
      <c r="AG247" s="264"/>
      <c r="AH247" s="264"/>
      <c r="AI247" s="264"/>
      <c r="AJ247" s="264"/>
      <c r="AK247" s="264"/>
      <c r="AL247" s="264"/>
      <c r="AM247" s="264"/>
      <c r="AN247" s="113"/>
      <c r="AO247" s="32"/>
      <c r="AY247" s="16"/>
    </row>
    <row r="248" spans="1:51" s="15" customFormat="1" ht="10.5" customHeight="1" outlineLevel="1" x14ac:dyDescent="0.3">
      <c r="A248" s="343"/>
      <c r="C248" s="260"/>
      <c r="D248" s="79">
        <f t="shared" si="105"/>
        <v>0</v>
      </c>
      <c r="E248" s="262"/>
      <c r="F248" s="262"/>
      <c r="G248" s="262"/>
      <c r="H248" s="262"/>
      <c r="I248" s="262"/>
      <c r="J248" s="263"/>
      <c r="K248" s="264"/>
      <c r="L248" s="264"/>
      <c r="M248" s="264"/>
      <c r="N248" s="264"/>
      <c r="O248" s="264"/>
      <c r="P248" s="264"/>
      <c r="Q248" s="264"/>
      <c r="R248" s="264"/>
      <c r="S248" s="264"/>
      <c r="T248" s="264"/>
      <c r="U248" s="264"/>
      <c r="V248" s="264"/>
      <c r="W248" s="264"/>
      <c r="X248" s="264"/>
      <c r="Y248" s="264"/>
      <c r="Z248" s="264"/>
      <c r="AA248" s="264"/>
      <c r="AB248" s="264"/>
      <c r="AC248" s="264"/>
      <c r="AD248" s="264"/>
      <c r="AE248" s="264"/>
      <c r="AF248" s="264"/>
      <c r="AG248" s="264"/>
      <c r="AH248" s="264"/>
      <c r="AI248" s="264"/>
      <c r="AJ248" s="264"/>
      <c r="AK248" s="264"/>
      <c r="AL248" s="264"/>
      <c r="AM248" s="264"/>
      <c r="AN248" s="113"/>
      <c r="AO248" s="32"/>
      <c r="AY248" s="16"/>
    </row>
    <row r="249" spans="1:51" s="15" customFormat="1" x14ac:dyDescent="0.3">
      <c r="A249" s="343"/>
      <c r="C249" s="20" t="s">
        <v>130</v>
      </c>
      <c r="D249" s="79">
        <f>SUM(E249:AM249)</f>
        <v>0</v>
      </c>
      <c r="E249" s="21">
        <f>SUM(E199:E248)</f>
        <v>0</v>
      </c>
      <c r="F249" s="21">
        <f t="shared" ref="F249:I249" si="106">SUM(F199:F248)</f>
        <v>0</v>
      </c>
      <c r="G249" s="21">
        <f t="shared" si="106"/>
        <v>0</v>
      </c>
      <c r="H249" s="21">
        <f t="shared" si="106"/>
        <v>0</v>
      </c>
      <c r="I249" s="21">
        <f t="shared" si="106"/>
        <v>0</v>
      </c>
      <c r="J249" s="170">
        <f>SUM(J199:J248)</f>
        <v>0</v>
      </c>
      <c r="K249" s="21">
        <f t="shared" ref="K249:L249" si="107">SUM(K199:K248)</f>
        <v>0</v>
      </c>
      <c r="L249" s="21">
        <f t="shared" si="107"/>
        <v>0</v>
      </c>
      <c r="M249" s="21">
        <f>SUM(M199:M248)</f>
        <v>0</v>
      </c>
      <c r="N249" s="21">
        <f t="shared" ref="N249:AL249" si="108">SUM(N199:N248)</f>
        <v>0</v>
      </c>
      <c r="O249" s="21">
        <f t="shared" si="108"/>
        <v>0</v>
      </c>
      <c r="P249" s="21">
        <f t="shared" si="108"/>
        <v>0</v>
      </c>
      <c r="Q249" s="21">
        <f t="shared" si="108"/>
        <v>0</v>
      </c>
      <c r="R249" s="21">
        <f t="shared" si="108"/>
        <v>0</v>
      </c>
      <c r="S249" s="21">
        <f t="shared" si="108"/>
        <v>0</v>
      </c>
      <c r="T249" s="21">
        <f t="shared" si="108"/>
        <v>0</v>
      </c>
      <c r="U249" s="21">
        <f t="shared" si="108"/>
        <v>0</v>
      </c>
      <c r="V249" s="21">
        <f t="shared" si="108"/>
        <v>0</v>
      </c>
      <c r="W249" s="21">
        <f t="shared" si="108"/>
        <v>0</v>
      </c>
      <c r="X249" s="21">
        <f t="shared" si="108"/>
        <v>0</v>
      </c>
      <c r="Y249" s="21">
        <f t="shared" si="108"/>
        <v>0</v>
      </c>
      <c r="Z249" s="21">
        <f t="shared" si="108"/>
        <v>0</v>
      </c>
      <c r="AA249" s="21">
        <f t="shared" si="108"/>
        <v>0</v>
      </c>
      <c r="AB249" s="21">
        <f t="shared" si="108"/>
        <v>0</v>
      </c>
      <c r="AC249" s="21">
        <f t="shared" si="108"/>
        <v>0</v>
      </c>
      <c r="AD249" s="21">
        <f t="shared" si="108"/>
        <v>0</v>
      </c>
      <c r="AE249" s="21">
        <f t="shared" si="108"/>
        <v>0</v>
      </c>
      <c r="AF249" s="21">
        <f t="shared" si="108"/>
        <v>0</v>
      </c>
      <c r="AG249" s="21">
        <f t="shared" si="108"/>
        <v>0</v>
      </c>
      <c r="AH249" s="21">
        <f t="shared" si="108"/>
        <v>0</v>
      </c>
      <c r="AI249" s="21">
        <f t="shared" si="108"/>
        <v>0</v>
      </c>
      <c r="AJ249" s="21">
        <f t="shared" si="108"/>
        <v>0</v>
      </c>
      <c r="AK249" s="21">
        <f t="shared" si="108"/>
        <v>0</v>
      </c>
      <c r="AL249" s="21">
        <f t="shared" si="108"/>
        <v>0</v>
      </c>
      <c r="AM249" s="21">
        <f>SUM(AM199:AM248)</f>
        <v>0</v>
      </c>
      <c r="AN249" s="114"/>
      <c r="AO249" s="32"/>
      <c r="AY249" s="16"/>
    </row>
    <row r="250" spans="1:51" s="13" customFormat="1" x14ac:dyDescent="0.3">
      <c r="A250" s="343"/>
      <c r="C250" s="20" t="s">
        <v>131</v>
      </c>
      <c r="D250" s="79">
        <f>IFERROR(SUM(E250:AM250),"")</f>
        <v>0</v>
      </c>
      <c r="E250" s="79" t="str">
        <f>IFERROR(E249*'I.2 Base'!E32,"")</f>
        <v/>
      </c>
      <c r="F250" s="79" t="str">
        <f>IFERROR(F249*'I.2 Base'!F32,"")</f>
        <v/>
      </c>
      <c r="G250" s="79" t="str">
        <f>IFERROR(G249*'I.2 Base'!G32,"")</f>
        <v/>
      </c>
      <c r="H250" s="79" t="str">
        <f>IFERROR(H249*'I.2 Base'!H32,"")</f>
        <v/>
      </c>
      <c r="I250" s="79" t="str">
        <f>IFERROR(I249*'I.2 Base'!I32,"")</f>
        <v/>
      </c>
      <c r="J250" s="166">
        <f>IFERROR(J249*'I.2 Base'!J32,"")</f>
        <v>0</v>
      </c>
      <c r="K250" s="79" t="str">
        <f>IFERROR(K249*'I.2 Base'!K32,"")</f>
        <v/>
      </c>
      <c r="L250" s="79" t="str">
        <f>IFERROR(L249*'I.2 Base'!L32,"")</f>
        <v/>
      </c>
      <c r="M250" s="79" t="str">
        <f>IFERROR(M249*'I.2 Base'!M32,"")</f>
        <v/>
      </c>
      <c r="N250" s="79" t="str">
        <f>IFERROR(N249*'I.2 Base'!N32,"")</f>
        <v/>
      </c>
      <c r="O250" s="79" t="str">
        <f>IFERROR(O249*'I.2 Base'!O32,"")</f>
        <v/>
      </c>
      <c r="P250" s="79" t="str">
        <f>IFERROR(P249*'I.2 Base'!P32,"")</f>
        <v/>
      </c>
      <c r="Q250" s="79" t="str">
        <f>IFERROR(Q249*'I.2 Base'!Q32,"")</f>
        <v/>
      </c>
      <c r="R250" s="79" t="str">
        <f>IFERROR(R249*'I.2 Base'!R32,"")</f>
        <v/>
      </c>
      <c r="S250" s="79" t="str">
        <f>IFERROR(S249*'I.2 Base'!S32,"")</f>
        <v/>
      </c>
      <c r="T250" s="79" t="str">
        <f>IFERROR(T249*'I.2 Base'!T32,"")</f>
        <v/>
      </c>
      <c r="U250" s="79" t="str">
        <f>IFERROR(U249*'I.2 Base'!U32,"")</f>
        <v/>
      </c>
      <c r="V250" s="79" t="str">
        <f>IFERROR(V249*'I.2 Base'!V32,"")</f>
        <v/>
      </c>
      <c r="W250" s="79" t="str">
        <f>IFERROR(W249*'I.2 Base'!W32,"")</f>
        <v/>
      </c>
      <c r="X250" s="79" t="str">
        <f>IFERROR(X249*'I.2 Base'!X32,"")</f>
        <v/>
      </c>
      <c r="Y250" s="79" t="str">
        <f>IFERROR(Y249*'I.2 Base'!Y32,"")</f>
        <v/>
      </c>
      <c r="Z250" s="79" t="str">
        <f>IFERROR(Z249*'I.2 Base'!Z32,"")</f>
        <v/>
      </c>
      <c r="AA250" s="79" t="str">
        <f>IFERROR(AA249*'I.2 Base'!AA32,"")</f>
        <v/>
      </c>
      <c r="AB250" s="79" t="str">
        <f>IFERROR(AB249*'I.2 Base'!AB32,"")</f>
        <v/>
      </c>
      <c r="AC250" s="79" t="str">
        <f>IFERROR(AC249*'I.2 Base'!AC32,"")</f>
        <v/>
      </c>
      <c r="AD250" s="79" t="str">
        <f>IFERROR(AD249*'I.2 Base'!AD32,"")</f>
        <v/>
      </c>
      <c r="AE250" s="79" t="str">
        <f>IFERROR(AE249*'I.2 Base'!AE32,"")</f>
        <v/>
      </c>
      <c r="AF250" s="79" t="str">
        <f>IFERROR(AF249*'I.2 Base'!AF32,"")</f>
        <v/>
      </c>
      <c r="AG250" s="79" t="str">
        <f>IFERROR(AG249*'I.2 Base'!AG32,"")</f>
        <v/>
      </c>
      <c r="AH250" s="79" t="str">
        <f>IFERROR(AH249*'I.2 Base'!AH32,"")</f>
        <v/>
      </c>
      <c r="AI250" s="79" t="str">
        <f>IFERROR(AI249*'I.2 Base'!AI32,"")</f>
        <v/>
      </c>
      <c r="AJ250" s="79" t="str">
        <f>IFERROR(AJ249*'I.2 Base'!AJ32,"")</f>
        <v/>
      </c>
      <c r="AK250" s="79" t="str">
        <f>IFERROR(AK249*'I.2 Base'!AK32,"")</f>
        <v/>
      </c>
      <c r="AL250" s="79" t="str">
        <f>IFERROR(AL249*'I.2 Base'!AL32,"")</f>
        <v/>
      </c>
      <c r="AM250" s="79" t="str">
        <f>IFERROR(AM249*'I.2 Base'!AM32,"")</f>
        <v/>
      </c>
      <c r="AN250" s="115"/>
      <c r="AO250" s="32"/>
      <c r="AY250" s="14"/>
    </row>
    <row r="251" spans="1:51" s="13" customFormat="1" x14ac:dyDescent="0.3">
      <c r="A251" s="343"/>
      <c r="C251" s="53"/>
      <c r="D251" s="53"/>
      <c r="E251" s="108"/>
      <c r="F251" s="108"/>
      <c r="G251" s="108"/>
      <c r="H251" s="108"/>
      <c r="I251" s="108"/>
      <c r="J251" s="108"/>
      <c r="K251" s="108"/>
      <c r="L251" s="108"/>
      <c r="M251" s="108"/>
      <c r="N251" s="108"/>
      <c r="O251" s="108"/>
      <c r="P251" s="108"/>
      <c r="Q251" s="108"/>
      <c r="R251" s="108"/>
      <c r="S251" s="108"/>
      <c r="T251" s="108"/>
      <c r="U251" s="108"/>
      <c r="V251" s="108"/>
      <c r="W251" s="108"/>
      <c r="X251" s="108"/>
      <c r="Y251" s="108"/>
      <c r="Z251" s="108"/>
      <c r="AA251" s="108"/>
      <c r="AB251" s="108"/>
      <c r="AC251" s="108"/>
      <c r="AD251" s="108"/>
      <c r="AE251" s="108"/>
      <c r="AF251" s="108"/>
      <c r="AG251" s="108"/>
      <c r="AH251" s="108"/>
      <c r="AI251" s="108"/>
      <c r="AJ251" s="108"/>
      <c r="AK251" s="108"/>
      <c r="AL251" s="108"/>
      <c r="AM251" s="108"/>
      <c r="AN251" s="108"/>
      <c r="AO251" s="32"/>
      <c r="AY251" s="14"/>
    </row>
    <row r="252" spans="1:51" x14ac:dyDescent="0.3">
      <c r="A252" s="343"/>
      <c r="AO252" s="32"/>
    </row>
    <row r="253" spans="1:51" s="159" customFormat="1" ht="18.600000000000001" customHeight="1" x14ac:dyDescent="0.3">
      <c r="A253" s="343"/>
      <c r="C253" s="153" t="s">
        <v>115</v>
      </c>
      <c r="D253" s="153"/>
      <c r="E253" s="160"/>
      <c r="F253" s="160"/>
      <c r="G253" s="160"/>
      <c r="H253" s="160"/>
      <c r="I253" s="160"/>
      <c r="J253" s="161"/>
      <c r="K253" s="161"/>
      <c r="L253" s="161"/>
      <c r="M253" s="161"/>
      <c r="N253" s="161"/>
      <c r="O253" s="161"/>
      <c r="P253" s="161"/>
      <c r="Q253" s="161"/>
      <c r="R253" s="161"/>
      <c r="S253" s="161"/>
      <c r="T253" s="161"/>
      <c r="U253" s="161"/>
      <c r="V253" s="161"/>
      <c r="W253" s="161"/>
      <c r="X253" s="161"/>
      <c r="Y253" s="161"/>
      <c r="Z253" s="161"/>
      <c r="AA253" s="161"/>
      <c r="AB253" s="161"/>
      <c r="AC253" s="161"/>
      <c r="AD253" s="161"/>
      <c r="AE253" s="161"/>
      <c r="AF253" s="161"/>
      <c r="AG253" s="161"/>
      <c r="AH253" s="161"/>
      <c r="AI253" s="161"/>
      <c r="AJ253" s="161"/>
      <c r="AK253" s="161"/>
      <c r="AL253" s="161"/>
      <c r="AM253" s="161"/>
      <c r="AN253" s="173"/>
      <c r="AO253" s="158"/>
      <c r="AY253" s="162"/>
    </row>
    <row r="254" spans="1:51" s="167" customFormat="1" ht="6.6" x14ac:dyDescent="0.3">
      <c r="A254" s="343"/>
      <c r="C254" s="171"/>
      <c r="D254" s="171"/>
      <c r="E254" s="171"/>
      <c r="F254" s="171"/>
      <c r="G254" s="171"/>
      <c r="H254" s="171"/>
      <c r="I254" s="171"/>
      <c r="J254" s="172"/>
      <c r="K254" s="171"/>
      <c r="L254" s="171"/>
      <c r="M254" s="171"/>
      <c r="N254" s="171"/>
      <c r="O254" s="171"/>
      <c r="P254" s="171"/>
      <c r="Q254" s="171"/>
      <c r="R254" s="171"/>
      <c r="S254" s="171"/>
      <c r="T254" s="171"/>
      <c r="U254" s="171"/>
      <c r="V254" s="171"/>
      <c r="W254" s="171"/>
      <c r="X254" s="171"/>
      <c r="Y254" s="171"/>
      <c r="Z254" s="171"/>
      <c r="AA254" s="171"/>
      <c r="AB254" s="171"/>
      <c r="AC254" s="171"/>
      <c r="AD254" s="171"/>
      <c r="AE254" s="171"/>
      <c r="AF254" s="171"/>
      <c r="AG254" s="171"/>
      <c r="AH254" s="171"/>
      <c r="AI254" s="171"/>
      <c r="AJ254" s="171"/>
      <c r="AK254" s="171"/>
      <c r="AL254" s="171"/>
      <c r="AM254" s="171"/>
      <c r="AN254" s="171"/>
      <c r="AO254" s="147"/>
      <c r="AP254" s="171"/>
      <c r="AQ254" s="171"/>
      <c r="AR254" s="171"/>
      <c r="AS254" s="171"/>
      <c r="AT254" s="171"/>
      <c r="AU254" s="171"/>
      <c r="AV254" s="171"/>
      <c r="AW254" s="171"/>
      <c r="AX254" s="171"/>
      <c r="AY254" s="171"/>
    </row>
    <row r="255" spans="1:51" s="7" customFormat="1" x14ac:dyDescent="0.3">
      <c r="A255" s="343"/>
      <c r="C255" s="4"/>
      <c r="D255" s="4"/>
      <c r="E255" s="30" t="s">
        <v>120</v>
      </c>
      <c r="F255" s="31"/>
      <c r="G255" s="31"/>
      <c r="H255" s="31"/>
      <c r="I255" s="31"/>
      <c r="J255" s="109" t="s">
        <v>49</v>
      </c>
      <c r="K255" s="31"/>
      <c r="L255" s="31"/>
      <c r="M255" s="30"/>
      <c r="N255" s="30"/>
      <c r="O255" s="30"/>
      <c r="P255" s="30"/>
      <c r="Q255" s="30"/>
      <c r="R255" s="30"/>
      <c r="S255" s="30"/>
      <c r="T255" s="30"/>
      <c r="U255" s="30"/>
      <c r="V255" s="30"/>
      <c r="W255" s="30"/>
      <c r="X255" s="30"/>
      <c r="Y255" s="30"/>
      <c r="Z255" s="30"/>
      <c r="AA255" s="30"/>
      <c r="AB255" s="30"/>
      <c r="AC255" s="30"/>
      <c r="AD255" s="30"/>
      <c r="AE255" s="30"/>
      <c r="AF255" s="30"/>
      <c r="AG255" s="30"/>
      <c r="AH255" s="30"/>
      <c r="AI255" s="30"/>
      <c r="AJ255" s="30"/>
      <c r="AK255" s="30"/>
      <c r="AL255" s="30"/>
      <c r="AM255" s="150" t="s">
        <v>122</v>
      </c>
      <c r="AN255" s="4"/>
      <c r="AO255" s="32"/>
      <c r="AP255" s="4"/>
      <c r="AQ255" s="4"/>
      <c r="AR255" s="4"/>
      <c r="AS255" s="4"/>
      <c r="AT255" s="4"/>
      <c r="AU255" s="4"/>
      <c r="AV255" s="4"/>
      <c r="AW255" s="4"/>
      <c r="AX255" s="4"/>
      <c r="AY255" s="4"/>
    </row>
    <row r="256" spans="1:51" s="7" customFormat="1" x14ac:dyDescent="0.3">
      <c r="A256" s="343"/>
      <c r="C256" s="102" t="s">
        <v>121</v>
      </c>
      <c r="D256" s="35" t="s">
        <v>10</v>
      </c>
      <c r="E256" s="35">
        <f t="shared" ref="E256" si="109">F256-1</f>
        <v>-5</v>
      </c>
      <c r="F256" s="35">
        <f t="shared" ref="F256" si="110">G256-1</f>
        <v>-4</v>
      </c>
      <c r="G256" s="35">
        <f t="shared" ref="G256" si="111">H256-1</f>
        <v>-3</v>
      </c>
      <c r="H256" s="35">
        <f>I256-1</f>
        <v>-2</v>
      </c>
      <c r="I256" s="35">
        <f>J256-1</f>
        <v>-1</v>
      </c>
      <c r="J256" s="109">
        <f>'I.2 Base'!D7</f>
        <v>0</v>
      </c>
      <c r="K256" s="35">
        <f>J256+1</f>
        <v>1</v>
      </c>
      <c r="L256" s="35">
        <f t="shared" ref="L256" si="112">K256+1</f>
        <v>2</v>
      </c>
      <c r="M256" s="35">
        <f t="shared" ref="M256" si="113">L256+1</f>
        <v>3</v>
      </c>
      <c r="N256" s="35">
        <f t="shared" ref="N256" si="114">M256+1</f>
        <v>4</v>
      </c>
      <c r="O256" s="35">
        <f t="shared" ref="O256" si="115">N256+1</f>
        <v>5</v>
      </c>
      <c r="P256" s="35">
        <f t="shared" ref="P256" si="116">O256+1</f>
        <v>6</v>
      </c>
      <c r="Q256" s="35">
        <f t="shared" ref="Q256" si="117">P256+1</f>
        <v>7</v>
      </c>
      <c r="R256" s="35">
        <f t="shared" ref="R256" si="118">Q256+1</f>
        <v>8</v>
      </c>
      <c r="S256" s="35">
        <f t="shared" ref="S256" si="119">R256+1</f>
        <v>9</v>
      </c>
      <c r="T256" s="35">
        <f t="shared" ref="T256" si="120">S256+1</f>
        <v>10</v>
      </c>
      <c r="U256" s="35">
        <f t="shared" ref="U256" si="121">T256+1</f>
        <v>11</v>
      </c>
      <c r="V256" s="35">
        <f t="shared" ref="V256" si="122">U256+1</f>
        <v>12</v>
      </c>
      <c r="W256" s="35">
        <f t="shared" ref="W256" si="123">V256+1</f>
        <v>13</v>
      </c>
      <c r="X256" s="35">
        <f t="shared" ref="X256" si="124">W256+1</f>
        <v>14</v>
      </c>
      <c r="Y256" s="35">
        <f t="shared" ref="Y256" si="125">X256+1</f>
        <v>15</v>
      </c>
      <c r="Z256" s="35">
        <f t="shared" ref="Z256" si="126">Y256+1</f>
        <v>16</v>
      </c>
      <c r="AA256" s="35">
        <f t="shared" ref="AA256" si="127">Z256+1</f>
        <v>17</v>
      </c>
      <c r="AB256" s="35">
        <f t="shared" ref="AB256" si="128">AA256+1</f>
        <v>18</v>
      </c>
      <c r="AC256" s="35">
        <f t="shared" ref="AC256" si="129">AB256+1</f>
        <v>19</v>
      </c>
      <c r="AD256" s="35">
        <f t="shared" ref="AD256" si="130">AC256+1</f>
        <v>20</v>
      </c>
      <c r="AE256" s="35">
        <f t="shared" ref="AE256" si="131">AD256+1</f>
        <v>21</v>
      </c>
      <c r="AF256" s="35">
        <f t="shared" ref="AF256" si="132">AE256+1</f>
        <v>22</v>
      </c>
      <c r="AG256" s="35">
        <f t="shared" ref="AG256" si="133">AF256+1</f>
        <v>23</v>
      </c>
      <c r="AH256" s="35">
        <f t="shared" ref="AH256" si="134">AG256+1</f>
        <v>24</v>
      </c>
      <c r="AI256" s="35">
        <f t="shared" ref="AI256" si="135">AH256+1</f>
        <v>25</v>
      </c>
      <c r="AJ256" s="35">
        <f t="shared" ref="AJ256" si="136">AI256+1</f>
        <v>26</v>
      </c>
      <c r="AK256" s="35">
        <f t="shared" ref="AK256" si="137">AJ256+1</f>
        <v>27</v>
      </c>
      <c r="AL256" s="35">
        <f t="shared" ref="AL256" si="138">AK256+1</f>
        <v>28</v>
      </c>
      <c r="AM256" s="35">
        <f t="shared" ref="AM256" si="139">AL256+1</f>
        <v>29</v>
      </c>
      <c r="AN256" s="73"/>
      <c r="AO256" s="32"/>
      <c r="AY256" s="10"/>
    </row>
    <row r="257" spans="1:51" s="15" customFormat="1" x14ac:dyDescent="0.3">
      <c r="A257" s="343"/>
      <c r="C257" s="78" t="s">
        <v>132</v>
      </c>
      <c r="D257" s="21">
        <f>SUM(E257:AM257)</f>
        <v>0</v>
      </c>
      <c r="E257" s="21">
        <f t="shared" ref="E257:AM257" si="140">E249-E191</f>
        <v>0</v>
      </c>
      <c r="F257" s="21">
        <f t="shared" si="140"/>
        <v>0</v>
      </c>
      <c r="G257" s="21">
        <f t="shared" si="140"/>
        <v>0</v>
      </c>
      <c r="H257" s="21">
        <f t="shared" si="140"/>
        <v>0</v>
      </c>
      <c r="I257" s="21">
        <f t="shared" si="140"/>
        <v>0</v>
      </c>
      <c r="J257" s="170">
        <f t="shared" si="140"/>
        <v>0</v>
      </c>
      <c r="K257" s="21">
        <f t="shared" si="140"/>
        <v>0</v>
      </c>
      <c r="L257" s="21">
        <f t="shared" si="140"/>
        <v>0</v>
      </c>
      <c r="M257" s="21">
        <f t="shared" si="140"/>
        <v>0</v>
      </c>
      <c r="N257" s="21">
        <f t="shared" si="140"/>
        <v>0</v>
      </c>
      <c r="O257" s="21">
        <f t="shared" si="140"/>
        <v>0</v>
      </c>
      <c r="P257" s="21">
        <f t="shared" si="140"/>
        <v>0</v>
      </c>
      <c r="Q257" s="21">
        <f t="shared" si="140"/>
        <v>0</v>
      </c>
      <c r="R257" s="21">
        <f t="shared" si="140"/>
        <v>0</v>
      </c>
      <c r="S257" s="21">
        <f t="shared" si="140"/>
        <v>0</v>
      </c>
      <c r="T257" s="21">
        <f t="shared" si="140"/>
        <v>0</v>
      </c>
      <c r="U257" s="21">
        <f t="shared" si="140"/>
        <v>0</v>
      </c>
      <c r="V257" s="21">
        <f t="shared" si="140"/>
        <v>0</v>
      </c>
      <c r="W257" s="21">
        <f t="shared" si="140"/>
        <v>0</v>
      </c>
      <c r="X257" s="21">
        <f t="shared" si="140"/>
        <v>0</v>
      </c>
      <c r="Y257" s="21">
        <f t="shared" si="140"/>
        <v>0</v>
      </c>
      <c r="Z257" s="21">
        <f t="shared" si="140"/>
        <v>0</v>
      </c>
      <c r="AA257" s="21">
        <f t="shared" si="140"/>
        <v>0</v>
      </c>
      <c r="AB257" s="21">
        <f t="shared" si="140"/>
        <v>0</v>
      </c>
      <c r="AC257" s="21">
        <f t="shared" si="140"/>
        <v>0</v>
      </c>
      <c r="AD257" s="21">
        <f t="shared" si="140"/>
        <v>0</v>
      </c>
      <c r="AE257" s="21">
        <f t="shared" si="140"/>
        <v>0</v>
      </c>
      <c r="AF257" s="21">
        <f t="shared" si="140"/>
        <v>0</v>
      </c>
      <c r="AG257" s="21">
        <f t="shared" si="140"/>
        <v>0</v>
      </c>
      <c r="AH257" s="21">
        <f t="shared" si="140"/>
        <v>0</v>
      </c>
      <c r="AI257" s="21">
        <f t="shared" si="140"/>
        <v>0</v>
      </c>
      <c r="AJ257" s="21">
        <f t="shared" si="140"/>
        <v>0</v>
      </c>
      <c r="AK257" s="21">
        <f t="shared" si="140"/>
        <v>0</v>
      </c>
      <c r="AL257" s="21">
        <f t="shared" si="140"/>
        <v>0</v>
      </c>
      <c r="AM257" s="21">
        <f t="shared" si="140"/>
        <v>0</v>
      </c>
      <c r="AN257" s="93"/>
      <c r="AO257" s="32"/>
      <c r="AY257" s="16"/>
    </row>
    <row r="258" spans="1:51" s="13" customFormat="1" x14ac:dyDescent="0.3">
      <c r="A258" s="343"/>
      <c r="C258" s="78" t="s">
        <v>133</v>
      </c>
      <c r="D258" s="79">
        <f>IFERROR(SUM(E258:AM258),"")</f>
        <v>0</v>
      </c>
      <c r="E258" s="79" t="str">
        <f>IFERROR(E250-E192,"")</f>
        <v/>
      </c>
      <c r="F258" s="79" t="str">
        <f t="shared" ref="F258:AM258" si="141">IFERROR(F250-F192,"")</f>
        <v/>
      </c>
      <c r="G258" s="79" t="str">
        <f t="shared" si="141"/>
        <v/>
      </c>
      <c r="H258" s="79" t="str">
        <f t="shared" si="141"/>
        <v/>
      </c>
      <c r="I258" s="79" t="str">
        <f t="shared" si="141"/>
        <v/>
      </c>
      <c r="J258" s="166">
        <f t="shared" si="141"/>
        <v>0</v>
      </c>
      <c r="K258" s="79" t="str">
        <f t="shared" si="141"/>
        <v/>
      </c>
      <c r="L258" s="79" t="str">
        <f t="shared" si="141"/>
        <v/>
      </c>
      <c r="M258" s="79" t="str">
        <f t="shared" si="141"/>
        <v/>
      </c>
      <c r="N258" s="79" t="str">
        <f t="shared" si="141"/>
        <v/>
      </c>
      <c r="O258" s="79" t="str">
        <f t="shared" si="141"/>
        <v/>
      </c>
      <c r="P258" s="79" t="str">
        <f t="shared" si="141"/>
        <v/>
      </c>
      <c r="Q258" s="79" t="str">
        <f t="shared" si="141"/>
        <v/>
      </c>
      <c r="R258" s="79" t="str">
        <f t="shared" si="141"/>
        <v/>
      </c>
      <c r="S258" s="79" t="str">
        <f t="shared" si="141"/>
        <v/>
      </c>
      <c r="T258" s="79" t="str">
        <f t="shared" si="141"/>
        <v/>
      </c>
      <c r="U258" s="79" t="str">
        <f t="shared" si="141"/>
        <v/>
      </c>
      <c r="V258" s="79" t="str">
        <f t="shared" si="141"/>
        <v/>
      </c>
      <c r="W258" s="79" t="str">
        <f t="shared" si="141"/>
        <v/>
      </c>
      <c r="X258" s="79" t="str">
        <f t="shared" si="141"/>
        <v/>
      </c>
      <c r="Y258" s="79" t="str">
        <f t="shared" si="141"/>
        <v/>
      </c>
      <c r="Z258" s="79" t="str">
        <f t="shared" si="141"/>
        <v/>
      </c>
      <c r="AA258" s="79" t="str">
        <f t="shared" si="141"/>
        <v/>
      </c>
      <c r="AB258" s="79" t="str">
        <f t="shared" si="141"/>
        <v/>
      </c>
      <c r="AC258" s="79" t="str">
        <f t="shared" si="141"/>
        <v/>
      </c>
      <c r="AD258" s="79" t="str">
        <f t="shared" si="141"/>
        <v/>
      </c>
      <c r="AE258" s="79" t="str">
        <f t="shared" si="141"/>
        <v/>
      </c>
      <c r="AF258" s="79" t="str">
        <f t="shared" si="141"/>
        <v/>
      </c>
      <c r="AG258" s="79" t="str">
        <f t="shared" si="141"/>
        <v/>
      </c>
      <c r="AH258" s="79" t="str">
        <f t="shared" si="141"/>
        <v/>
      </c>
      <c r="AI258" s="79" t="str">
        <f t="shared" si="141"/>
        <v/>
      </c>
      <c r="AJ258" s="79" t="str">
        <f t="shared" si="141"/>
        <v/>
      </c>
      <c r="AK258" s="79" t="str">
        <f t="shared" si="141"/>
        <v/>
      </c>
      <c r="AL258" s="79" t="str">
        <f t="shared" si="141"/>
        <v/>
      </c>
      <c r="AM258" s="79" t="str">
        <f t="shared" si="141"/>
        <v/>
      </c>
      <c r="AN258" s="108"/>
      <c r="AO258" s="32"/>
      <c r="AY258" s="14"/>
    </row>
    <row r="259" spans="1:51" x14ac:dyDescent="0.3">
      <c r="AO259" s="32"/>
    </row>
    <row r="260" spans="1:51" x14ac:dyDescent="0.3">
      <c r="AO260" s="32"/>
    </row>
    <row r="261" spans="1:51" x14ac:dyDescent="0.3">
      <c r="AO261" s="32"/>
    </row>
    <row r="262" spans="1:51" x14ac:dyDescent="0.3">
      <c r="AO262" s="32"/>
    </row>
  </sheetData>
  <mergeCells count="3">
    <mergeCell ref="C7:D7"/>
    <mergeCell ref="A11:A130"/>
    <mergeCell ref="A137:A258"/>
  </mergeCells>
  <printOptions horizontalCentered="1"/>
  <pageMargins left="0.23622047244094491" right="0.23622047244094491" top="0.74803149606299213" bottom="0.74803149606299213" header="0.31496062992125984" footer="0.31496062992125984"/>
  <pageSetup paperSize="8" scale="40" orientation="landscape" r:id="rId1"/>
  <headerFooter>
    <oddFooter>&amp;CPágina &amp;P/&amp;N</oddFooter>
  </headerFooter>
  <ignoredErrors>
    <ignoredError sqref="E249:AM249" formula="1"/>
  </ignoredError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sheetPr>
  <dimension ref="A1:AY137"/>
  <sheetViews>
    <sheetView showGridLines="0" zoomScaleNormal="100" zoomScalePageLayoutView="112" workbookViewId="0">
      <selection activeCell="C130" sqref="C130"/>
    </sheetView>
  </sheetViews>
  <sheetFormatPr defaultColWidth="8.5546875" defaultRowHeight="10.199999999999999" outlineLevelRow="1" x14ac:dyDescent="0.3"/>
  <cols>
    <col min="1" max="1" width="8.5546875" style="6" customWidth="1"/>
    <col min="2" max="2" width="2.5546875" style="6" customWidth="1"/>
    <col min="3" max="3" width="70.5546875" style="6" customWidth="1"/>
    <col min="4" max="9" width="10.5546875" style="6" customWidth="1"/>
    <col min="10" max="40" width="10.5546875" style="5" customWidth="1"/>
    <col min="41" max="49" width="10.5546875" style="6" customWidth="1"/>
    <col min="50" max="50" width="8.5546875" style="6"/>
    <col min="51" max="51" width="8.5546875" style="5"/>
    <col min="52" max="16384" width="8.5546875" style="6"/>
  </cols>
  <sheetData>
    <row r="1" spans="1:51" ht="50.1" customHeight="1" x14ac:dyDescent="0.3"/>
    <row r="3" spans="1:51" s="8" customFormat="1" x14ac:dyDescent="0.3">
      <c r="A3" s="4" t="s">
        <v>1</v>
      </c>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5"/>
      <c r="AO3" s="6"/>
    </row>
    <row r="4" spans="1:51" s="8" customFormat="1" x14ac:dyDescent="0.3">
      <c r="A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5"/>
      <c r="AO4" s="6"/>
    </row>
    <row r="6" spans="1:51" s="7" customFormat="1" x14ac:dyDescent="0.3">
      <c r="C6" s="4"/>
      <c r="D6" s="4"/>
      <c r="E6" s="4"/>
      <c r="F6" s="4"/>
      <c r="G6" s="4"/>
      <c r="H6" s="4"/>
      <c r="I6" s="77"/>
      <c r="J6" s="65"/>
      <c r="K6" s="77"/>
      <c r="L6" s="77"/>
      <c r="M6" s="4"/>
      <c r="N6" s="4"/>
      <c r="O6" s="4"/>
      <c r="P6" s="4"/>
      <c r="Q6" s="4"/>
      <c r="R6" s="4"/>
      <c r="S6" s="4"/>
      <c r="T6" s="4"/>
      <c r="U6" s="4"/>
      <c r="V6" s="4"/>
      <c r="W6" s="4"/>
      <c r="X6" s="4"/>
      <c r="Y6" s="4"/>
      <c r="Z6" s="4"/>
      <c r="AA6" s="4"/>
      <c r="AB6" s="4"/>
      <c r="AC6" s="4"/>
      <c r="AD6" s="4"/>
      <c r="AE6" s="4"/>
      <c r="AF6" s="4"/>
      <c r="AG6" s="4"/>
      <c r="AH6" s="4"/>
      <c r="AI6" s="4"/>
      <c r="AJ6" s="4"/>
      <c r="AK6" s="4"/>
      <c r="AL6" s="4"/>
      <c r="AM6" s="4"/>
      <c r="AN6" s="5"/>
      <c r="AO6" s="6"/>
      <c r="AP6" s="4"/>
      <c r="AQ6" s="4"/>
      <c r="AR6" s="4"/>
      <c r="AS6" s="4"/>
      <c r="AT6" s="4"/>
      <c r="AU6" s="4"/>
      <c r="AV6" s="4"/>
      <c r="AW6" s="4"/>
      <c r="AX6" s="4"/>
      <c r="AY6" s="4"/>
    </row>
    <row r="7" spans="1:51" s="4" customFormat="1" ht="30" customHeight="1" x14ac:dyDescent="0.3">
      <c r="C7" s="341" t="s">
        <v>224</v>
      </c>
      <c r="D7" s="345"/>
      <c r="E7" s="103">
        <f>'I.2 Base'!E19</f>
        <v>0</v>
      </c>
      <c r="F7" s="103">
        <f>'I.2 Base'!F19</f>
        <v>0</v>
      </c>
      <c r="G7" s="103">
        <f>'I.2 Base'!G19</f>
        <v>0</v>
      </c>
      <c r="H7" s="103">
        <f>'I.2 Base'!H19</f>
        <v>0</v>
      </c>
      <c r="I7" s="103">
        <f>'I.2 Base'!I19</f>
        <v>0</v>
      </c>
      <c r="J7" s="202">
        <f>'I.2 Base'!J19</f>
        <v>1</v>
      </c>
      <c r="K7" s="103">
        <f>'I.2 Base'!K19</f>
        <v>2</v>
      </c>
      <c r="L7" s="103">
        <f>'I.2 Base'!L19</f>
        <v>3</v>
      </c>
      <c r="M7" s="103">
        <f>'I.2 Base'!M19</f>
        <v>4</v>
      </c>
      <c r="N7" s="103">
        <f>'I.2 Base'!N19</f>
        <v>5</v>
      </c>
      <c r="O7" s="103">
        <f>'I.2 Base'!O19</f>
        <v>6</v>
      </c>
      <c r="P7" s="103">
        <f>'I.2 Base'!P19</f>
        <v>7</v>
      </c>
      <c r="Q7" s="103">
        <f>'I.2 Base'!Q19</f>
        <v>8</v>
      </c>
      <c r="R7" s="103">
        <f>'I.2 Base'!R19</f>
        <v>9</v>
      </c>
      <c r="S7" s="103">
        <f>'I.2 Base'!S19</f>
        <v>10</v>
      </c>
      <c r="T7" s="103">
        <f>'I.2 Base'!T19</f>
        <v>11</v>
      </c>
      <c r="U7" s="103">
        <f>'I.2 Base'!U19</f>
        <v>12</v>
      </c>
      <c r="V7" s="103">
        <f>'I.2 Base'!V19</f>
        <v>13</v>
      </c>
      <c r="W7" s="103">
        <f>'I.2 Base'!W19</f>
        <v>14</v>
      </c>
      <c r="X7" s="103">
        <f>'I.2 Base'!X19</f>
        <v>15</v>
      </c>
      <c r="Y7" s="103">
        <f>'I.2 Base'!Y19</f>
        <v>16</v>
      </c>
      <c r="Z7" s="103">
        <f>'I.2 Base'!Z19</f>
        <v>17</v>
      </c>
      <c r="AA7" s="103">
        <f>'I.2 Base'!AA19</f>
        <v>18</v>
      </c>
      <c r="AB7" s="103">
        <f>'I.2 Base'!AB19</f>
        <v>19</v>
      </c>
      <c r="AC7" s="103">
        <f>'I.2 Base'!AC19</f>
        <v>20</v>
      </c>
      <c r="AD7" s="103">
        <f>'I.2 Base'!AD19</f>
        <v>21</v>
      </c>
      <c r="AE7" s="103">
        <f>'I.2 Base'!AE19</f>
        <v>22</v>
      </c>
      <c r="AF7" s="103">
        <f>'I.2 Base'!AF19</f>
        <v>23</v>
      </c>
      <c r="AG7" s="103">
        <f>'I.2 Base'!AG19</f>
        <v>24</v>
      </c>
      <c r="AH7" s="103">
        <f>'I.2 Base'!AH19</f>
        <v>25</v>
      </c>
      <c r="AI7" s="103">
        <f>'I.2 Base'!AI19</f>
        <v>26</v>
      </c>
      <c r="AJ7" s="103">
        <f>'I.2 Base'!AJ19</f>
        <v>27</v>
      </c>
      <c r="AK7" s="103">
        <f>'I.2 Base'!AK19</f>
        <v>28</v>
      </c>
      <c r="AL7" s="103">
        <f>'I.2 Base'!AL19</f>
        <v>29</v>
      </c>
      <c r="AM7" s="103">
        <f>'I.2 Base'!AM19</f>
        <v>30</v>
      </c>
      <c r="AN7" s="5"/>
      <c r="AO7" s="6"/>
    </row>
    <row r="8" spans="1:51" s="17" customFormat="1" x14ac:dyDescent="0.3">
      <c r="A8" s="4"/>
      <c r="C8" s="18"/>
      <c r="D8" s="18"/>
      <c r="E8" s="34"/>
      <c r="F8" s="34"/>
      <c r="G8" s="34"/>
      <c r="H8" s="34"/>
      <c r="I8" s="34"/>
      <c r="J8" s="34"/>
      <c r="K8" s="34"/>
      <c r="L8" s="34"/>
      <c r="M8" s="34"/>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5"/>
      <c r="AO8" s="6"/>
    </row>
    <row r="9" spans="1:51" s="4" customFormat="1" x14ac:dyDescent="0.3">
      <c r="C9" s="13"/>
      <c r="D9" s="13"/>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5"/>
      <c r="AO9" s="6"/>
      <c r="AY9" s="3"/>
    </row>
    <row r="10" spans="1:51" s="4" customFormat="1" x14ac:dyDescent="0.3">
      <c r="C10" s="13"/>
      <c r="D10" s="13"/>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5"/>
      <c r="AO10" s="6"/>
      <c r="AY10" s="3"/>
    </row>
    <row r="11" spans="1:51" s="174" customFormat="1" ht="21" x14ac:dyDescent="0.3">
      <c r="A11" s="344" t="s">
        <v>124</v>
      </c>
      <c r="C11" s="153" t="s">
        <v>116</v>
      </c>
      <c r="D11" s="153"/>
      <c r="E11" s="160"/>
      <c r="F11" s="160"/>
      <c r="G11" s="160"/>
      <c r="H11" s="160"/>
      <c r="I11" s="160"/>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75"/>
      <c r="AL11" s="175"/>
      <c r="AM11" s="175"/>
      <c r="AN11" s="5"/>
      <c r="AO11" s="6"/>
      <c r="AP11" s="176"/>
      <c r="AQ11" s="176"/>
      <c r="AR11" s="176"/>
      <c r="AS11" s="176"/>
      <c r="AT11" s="176"/>
      <c r="AU11" s="176"/>
      <c r="AV11" s="176"/>
      <c r="AW11" s="176"/>
      <c r="AX11" s="176"/>
      <c r="AY11" s="176"/>
    </row>
    <row r="12" spans="1:51" s="7" customFormat="1" ht="4.05" customHeight="1" x14ac:dyDescent="0.3">
      <c r="A12" s="344"/>
      <c r="C12" s="13"/>
      <c r="D12" s="13"/>
      <c r="E12" s="72"/>
      <c r="F12" s="72"/>
      <c r="G12" s="72"/>
      <c r="H12" s="72"/>
      <c r="I12" s="72"/>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6"/>
      <c r="AP12" s="4"/>
      <c r="AQ12" s="4"/>
      <c r="AR12" s="4"/>
      <c r="AS12" s="4"/>
      <c r="AT12" s="4"/>
      <c r="AU12" s="4"/>
      <c r="AV12" s="4"/>
      <c r="AW12" s="4"/>
      <c r="AX12" s="4"/>
      <c r="AY12" s="4"/>
    </row>
    <row r="13" spans="1:51" s="7" customFormat="1" x14ac:dyDescent="0.3">
      <c r="A13" s="344"/>
      <c r="E13" s="30" t="s">
        <v>120</v>
      </c>
      <c r="F13" s="31"/>
      <c r="G13" s="31"/>
      <c r="H13" s="31"/>
      <c r="I13" s="31"/>
      <c r="J13" s="109" t="s">
        <v>49</v>
      </c>
      <c r="K13" s="31"/>
      <c r="L13" s="31"/>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150" t="s">
        <v>122</v>
      </c>
      <c r="AN13" s="14"/>
      <c r="AO13" s="6"/>
      <c r="AY13" s="10"/>
    </row>
    <row r="14" spans="1:51" s="7" customFormat="1" x14ac:dyDescent="0.3">
      <c r="A14" s="344"/>
      <c r="C14" s="23" t="s">
        <v>124</v>
      </c>
      <c r="D14" s="35" t="s">
        <v>10</v>
      </c>
      <c r="E14" s="35">
        <f t="shared" ref="E14:G14" si="0">F14-1</f>
        <v>-5</v>
      </c>
      <c r="F14" s="35">
        <f t="shared" si="0"/>
        <v>-4</v>
      </c>
      <c r="G14" s="35">
        <f t="shared" si="0"/>
        <v>-3</v>
      </c>
      <c r="H14" s="35">
        <f>I14-1</f>
        <v>-2</v>
      </c>
      <c r="I14" s="35">
        <f>J14-1</f>
        <v>-1</v>
      </c>
      <c r="J14" s="109">
        <f>'I.2 Base'!D7</f>
        <v>0</v>
      </c>
      <c r="K14" s="35">
        <f>J14+1</f>
        <v>1</v>
      </c>
      <c r="L14" s="35">
        <f t="shared" ref="L14:AM14" si="1">K14+1</f>
        <v>2</v>
      </c>
      <c r="M14" s="35">
        <f t="shared" si="1"/>
        <v>3</v>
      </c>
      <c r="N14" s="35">
        <f t="shared" si="1"/>
        <v>4</v>
      </c>
      <c r="O14" s="35">
        <f t="shared" si="1"/>
        <v>5</v>
      </c>
      <c r="P14" s="35">
        <f t="shared" si="1"/>
        <v>6</v>
      </c>
      <c r="Q14" s="35">
        <f t="shared" si="1"/>
        <v>7</v>
      </c>
      <c r="R14" s="35">
        <f t="shared" si="1"/>
        <v>8</v>
      </c>
      <c r="S14" s="35">
        <f t="shared" si="1"/>
        <v>9</v>
      </c>
      <c r="T14" s="35">
        <f t="shared" si="1"/>
        <v>10</v>
      </c>
      <c r="U14" s="35">
        <f t="shared" si="1"/>
        <v>11</v>
      </c>
      <c r="V14" s="35">
        <f t="shared" si="1"/>
        <v>12</v>
      </c>
      <c r="W14" s="35">
        <f t="shared" si="1"/>
        <v>13</v>
      </c>
      <c r="X14" s="35">
        <f t="shared" si="1"/>
        <v>14</v>
      </c>
      <c r="Y14" s="35">
        <f t="shared" si="1"/>
        <v>15</v>
      </c>
      <c r="Z14" s="35">
        <f t="shared" si="1"/>
        <v>16</v>
      </c>
      <c r="AA14" s="35">
        <f t="shared" si="1"/>
        <v>17</v>
      </c>
      <c r="AB14" s="35">
        <f t="shared" si="1"/>
        <v>18</v>
      </c>
      <c r="AC14" s="35">
        <f t="shared" si="1"/>
        <v>19</v>
      </c>
      <c r="AD14" s="35">
        <f t="shared" si="1"/>
        <v>20</v>
      </c>
      <c r="AE14" s="35">
        <f t="shared" si="1"/>
        <v>21</v>
      </c>
      <c r="AF14" s="35">
        <f t="shared" si="1"/>
        <v>22</v>
      </c>
      <c r="AG14" s="35">
        <f t="shared" si="1"/>
        <v>23</v>
      </c>
      <c r="AH14" s="35">
        <f t="shared" si="1"/>
        <v>24</v>
      </c>
      <c r="AI14" s="35">
        <f t="shared" si="1"/>
        <v>25</v>
      </c>
      <c r="AJ14" s="35">
        <f t="shared" si="1"/>
        <v>26</v>
      </c>
      <c r="AK14" s="35">
        <f t="shared" si="1"/>
        <v>27</v>
      </c>
      <c r="AL14" s="35">
        <f t="shared" si="1"/>
        <v>28</v>
      </c>
      <c r="AM14" s="35">
        <f t="shared" si="1"/>
        <v>29</v>
      </c>
      <c r="AN14" s="112"/>
      <c r="AO14" s="6"/>
      <c r="AY14" s="10"/>
    </row>
    <row r="15" spans="1:51" x14ac:dyDescent="0.3">
      <c r="A15" s="344"/>
      <c r="C15" s="266" t="s">
        <v>117</v>
      </c>
      <c r="D15" s="79">
        <f>SUM(E15:AM15)</f>
        <v>0</v>
      </c>
      <c r="E15" s="267"/>
      <c r="F15" s="267"/>
      <c r="G15" s="267"/>
      <c r="H15" s="267"/>
      <c r="I15" s="267"/>
      <c r="J15" s="268"/>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c r="AN15" s="117"/>
    </row>
    <row r="16" spans="1:51" x14ac:dyDescent="0.3">
      <c r="A16" s="344"/>
      <c r="C16" s="260"/>
      <c r="D16" s="79">
        <f t="shared" ref="D16:D65" si="2">SUM(E16:AM16)</f>
        <v>0</v>
      </c>
      <c r="E16" s="262"/>
      <c r="F16" s="262"/>
      <c r="G16" s="262"/>
      <c r="H16" s="262"/>
      <c r="I16" s="262"/>
      <c r="J16" s="263"/>
      <c r="K16" s="264"/>
      <c r="L16" s="264"/>
      <c r="M16" s="264"/>
      <c r="N16" s="264"/>
      <c r="O16" s="264"/>
      <c r="P16" s="264"/>
      <c r="Q16" s="264"/>
      <c r="R16" s="264"/>
      <c r="S16" s="264"/>
      <c r="T16" s="264"/>
      <c r="U16" s="264"/>
      <c r="V16" s="264"/>
      <c r="W16" s="264"/>
      <c r="X16" s="264"/>
      <c r="Y16" s="264"/>
      <c r="Z16" s="264"/>
      <c r="AA16" s="264"/>
      <c r="AB16" s="264"/>
      <c r="AC16" s="264"/>
      <c r="AD16" s="264"/>
      <c r="AE16" s="264"/>
      <c r="AF16" s="264"/>
      <c r="AG16" s="264"/>
      <c r="AH16" s="264"/>
      <c r="AI16" s="264"/>
      <c r="AJ16" s="264"/>
      <c r="AK16" s="264"/>
      <c r="AL16" s="264"/>
      <c r="AM16" s="264"/>
      <c r="AN16" s="113"/>
    </row>
    <row r="17" spans="1:40" x14ac:dyDescent="0.3">
      <c r="A17" s="344"/>
      <c r="C17" s="260"/>
      <c r="D17" s="79">
        <f t="shared" si="2"/>
        <v>0</v>
      </c>
      <c r="E17" s="262"/>
      <c r="F17" s="262"/>
      <c r="G17" s="262"/>
      <c r="H17" s="262"/>
      <c r="I17" s="262"/>
      <c r="J17" s="263"/>
      <c r="K17" s="264"/>
      <c r="L17" s="264"/>
      <c r="M17" s="264"/>
      <c r="N17" s="264"/>
      <c r="O17" s="264"/>
      <c r="P17" s="264"/>
      <c r="Q17" s="264"/>
      <c r="R17" s="264"/>
      <c r="S17" s="264"/>
      <c r="T17" s="264"/>
      <c r="U17" s="264"/>
      <c r="V17" s="264"/>
      <c r="W17" s="264"/>
      <c r="X17" s="264"/>
      <c r="Y17" s="264"/>
      <c r="Z17" s="264"/>
      <c r="AA17" s="264"/>
      <c r="AB17" s="264"/>
      <c r="AC17" s="264"/>
      <c r="AD17" s="264"/>
      <c r="AE17" s="264"/>
      <c r="AF17" s="264"/>
      <c r="AG17" s="264"/>
      <c r="AH17" s="264"/>
      <c r="AI17" s="264"/>
      <c r="AJ17" s="264"/>
      <c r="AK17" s="264"/>
      <c r="AL17" s="264"/>
      <c r="AM17" s="264"/>
      <c r="AN17" s="113"/>
    </row>
    <row r="18" spans="1:40" x14ac:dyDescent="0.3">
      <c r="A18" s="344"/>
      <c r="C18" s="260"/>
      <c r="D18" s="79">
        <f t="shared" si="2"/>
        <v>0</v>
      </c>
      <c r="E18" s="264"/>
      <c r="F18" s="264"/>
      <c r="G18" s="264"/>
      <c r="H18" s="264"/>
      <c r="I18" s="264"/>
      <c r="J18" s="263"/>
      <c r="K18" s="264"/>
      <c r="L18" s="264"/>
      <c r="M18" s="264"/>
      <c r="N18" s="264"/>
      <c r="O18" s="264"/>
      <c r="P18" s="264"/>
      <c r="Q18" s="264"/>
      <c r="R18" s="264"/>
      <c r="S18" s="264"/>
      <c r="T18" s="264"/>
      <c r="U18" s="264"/>
      <c r="V18" s="264"/>
      <c r="W18" s="264"/>
      <c r="X18" s="264"/>
      <c r="Y18" s="264"/>
      <c r="Z18" s="264"/>
      <c r="AA18" s="264"/>
      <c r="AB18" s="264"/>
      <c r="AC18" s="264"/>
      <c r="AD18" s="264"/>
      <c r="AE18" s="264"/>
      <c r="AF18" s="264"/>
      <c r="AG18" s="264"/>
      <c r="AH18" s="264"/>
      <c r="AI18" s="264"/>
      <c r="AJ18" s="264"/>
      <c r="AK18" s="264"/>
      <c r="AL18" s="264"/>
      <c r="AM18" s="264"/>
      <c r="AN18" s="113"/>
    </row>
    <row r="19" spans="1:40" x14ac:dyDescent="0.3">
      <c r="A19" s="344"/>
      <c r="C19" s="260"/>
      <c r="D19" s="79">
        <f t="shared" si="2"/>
        <v>0</v>
      </c>
      <c r="E19" s="262"/>
      <c r="F19" s="262"/>
      <c r="G19" s="262"/>
      <c r="H19" s="262"/>
      <c r="I19" s="262"/>
      <c r="J19" s="263"/>
      <c r="K19" s="264"/>
      <c r="L19" s="264"/>
      <c r="M19" s="264"/>
      <c r="N19" s="264"/>
      <c r="O19" s="264"/>
      <c r="P19" s="264"/>
      <c r="Q19" s="264"/>
      <c r="R19" s="264"/>
      <c r="S19" s="264"/>
      <c r="T19" s="264"/>
      <c r="U19" s="264"/>
      <c r="V19" s="264"/>
      <c r="W19" s="264"/>
      <c r="X19" s="264"/>
      <c r="Y19" s="264"/>
      <c r="Z19" s="264"/>
      <c r="AA19" s="264"/>
      <c r="AB19" s="264"/>
      <c r="AC19" s="264"/>
      <c r="AD19" s="264"/>
      <c r="AE19" s="264"/>
      <c r="AF19" s="264"/>
      <c r="AG19" s="264"/>
      <c r="AH19" s="264"/>
      <c r="AI19" s="264"/>
      <c r="AJ19" s="264"/>
      <c r="AK19" s="264"/>
      <c r="AL19" s="264"/>
      <c r="AM19" s="264"/>
      <c r="AN19" s="113"/>
    </row>
    <row r="20" spans="1:40" x14ac:dyDescent="0.3">
      <c r="A20" s="344"/>
      <c r="C20" s="260"/>
      <c r="D20" s="79">
        <f t="shared" si="2"/>
        <v>0</v>
      </c>
      <c r="E20" s="262"/>
      <c r="F20" s="262"/>
      <c r="G20" s="262"/>
      <c r="H20" s="262"/>
      <c r="I20" s="262"/>
      <c r="J20" s="263"/>
      <c r="K20" s="264"/>
      <c r="L20" s="264"/>
      <c r="M20" s="264"/>
      <c r="N20" s="264"/>
      <c r="O20" s="264"/>
      <c r="P20" s="264"/>
      <c r="Q20" s="264"/>
      <c r="R20" s="264"/>
      <c r="S20" s="264"/>
      <c r="T20" s="264"/>
      <c r="U20" s="264"/>
      <c r="V20" s="264"/>
      <c r="W20" s="264"/>
      <c r="X20" s="264"/>
      <c r="Y20" s="264"/>
      <c r="Z20" s="264"/>
      <c r="AA20" s="264"/>
      <c r="AB20" s="264"/>
      <c r="AC20" s="264"/>
      <c r="AD20" s="264"/>
      <c r="AE20" s="264"/>
      <c r="AF20" s="264"/>
      <c r="AG20" s="264"/>
      <c r="AH20" s="264"/>
      <c r="AI20" s="264"/>
      <c r="AJ20" s="264"/>
      <c r="AK20" s="264"/>
      <c r="AL20" s="264"/>
      <c r="AM20" s="264"/>
      <c r="AN20" s="113"/>
    </row>
    <row r="21" spans="1:40" x14ac:dyDescent="0.3">
      <c r="A21" s="344"/>
      <c r="C21" s="260"/>
      <c r="D21" s="79">
        <f t="shared" si="2"/>
        <v>0</v>
      </c>
      <c r="E21" s="262"/>
      <c r="F21" s="262"/>
      <c r="G21" s="262"/>
      <c r="H21" s="262"/>
      <c r="I21" s="262"/>
      <c r="J21" s="263"/>
      <c r="K21" s="264"/>
      <c r="L21" s="264"/>
      <c r="M21" s="264"/>
      <c r="N21" s="264"/>
      <c r="O21" s="264"/>
      <c r="P21" s="264"/>
      <c r="Q21" s="264"/>
      <c r="R21" s="264"/>
      <c r="S21" s="264"/>
      <c r="T21" s="264"/>
      <c r="U21" s="264"/>
      <c r="V21" s="264"/>
      <c r="W21" s="264"/>
      <c r="X21" s="264"/>
      <c r="Y21" s="264"/>
      <c r="Z21" s="264"/>
      <c r="AA21" s="264"/>
      <c r="AB21" s="264"/>
      <c r="AC21" s="264"/>
      <c r="AD21" s="264"/>
      <c r="AE21" s="264"/>
      <c r="AF21" s="264"/>
      <c r="AG21" s="264"/>
      <c r="AH21" s="264"/>
      <c r="AI21" s="264"/>
      <c r="AJ21" s="264"/>
      <c r="AK21" s="264"/>
      <c r="AL21" s="264"/>
      <c r="AM21" s="264"/>
      <c r="AN21" s="113"/>
    </row>
    <row r="22" spans="1:40" x14ac:dyDescent="0.3">
      <c r="A22" s="344"/>
      <c r="C22" s="260"/>
      <c r="D22" s="79">
        <f t="shared" si="2"/>
        <v>0</v>
      </c>
      <c r="E22" s="262"/>
      <c r="F22" s="262"/>
      <c r="G22" s="262"/>
      <c r="H22" s="262"/>
      <c r="I22" s="262"/>
      <c r="J22" s="263"/>
      <c r="K22" s="264"/>
      <c r="L22" s="264"/>
      <c r="M22" s="264"/>
      <c r="N22" s="264"/>
      <c r="O22" s="264"/>
      <c r="P22" s="264"/>
      <c r="Q22" s="264"/>
      <c r="R22" s="264"/>
      <c r="S22" s="264"/>
      <c r="T22" s="264"/>
      <c r="U22" s="264"/>
      <c r="V22" s="264"/>
      <c r="W22" s="264"/>
      <c r="X22" s="264"/>
      <c r="Y22" s="264"/>
      <c r="Z22" s="264"/>
      <c r="AA22" s="264"/>
      <c r="AB22" s="264"/>
      <c r="AC22" s="264"/>
      <c r="AD22" s="264"/>
      <c r="AE22" s="264"/>
      <c r="AF22" s="264"/>
      <c r="AG22" s="264"/>
      <c r="AH22" s="264"/>
      <c r="AI22" s="264"/>
      <c r="AJ22" s="264"/>
      <c r="AK22" s="264"/>
      <c r="AL22" s="264"/>
      <c r="AM22" s="264"/>
      <c r="AN22" s="113"/>
    </row>
    <row r="23" spans="1:40" x14ac:dyDescent="0.3">
      <c r="A23" s="344"/>
      <c r="C23" s="260"/>
      <c r="D23" s="79">
        <f t="shared" si="2"/>
        <v>0</v>
      </c>
      <c r="E23" s="262"/>
      <c r="F23" s="262"/>
      <c r="G23" s="262"/>
      <c r="H23" s="262"/>
      <c r="I23" s="262"/>
      <c r="J23" s="263"/>
      <c r="K23" s="264"/>
      <c r="L23" s="264"/>
      <c r="M23" s="264"/>
      <c r="N23" s="264"/>
      <c r="O23" s="264"/>
      <c r="P23" s="264"/>
      <c r="Q23" s="264"/>
      <c r="R23" s="264"/>
      <c r="S23" s="264"/>
      <c r="T23" s="264"/>
      <c r="U23" s="264"/>
      <c r="V23" s="264"/>
      <c r="W23" s="264"/>
      <c r="X23" s="264"/>
      <c r="Y23" s="264"/>
      <c r="Z23" s="264"/>
      <c r="AA23" s="264"/>
      <c r="AB23" s="264"/>
      <c r="AC23" s="264"/>
      <c r="AD23" s="264"/>
      <c r="AE23" s="264"/>
      <c r="AF23" s="264"/>
      <c r="AG23" s="264"/>
      <c r="AH23" s="264"/>
      <c r="AI23" s="264"/>
      <c r="AJ23" s="264"/>
      <c r="AK23" s="264"/>
      <c r="AL23" s="264"/>
      <c r="AM23" s="264"/>
      <c r="AN23" s="113"/>
    </row>
    <row r="24" spans="1:40" x14ac:dyDescent="0.3">
      <c r="A24" s="344"/>
      <c r="C24" s="261"/>
      <c r="D24" s="79">
        <f t="shared" si="2"/>
        <v>0</v>
      </c>
      <c r="E24" s="262"/>
      <c r="F24" s="262"/>
      <c r="G24" s="262"/>
      <c r="H24" s="262"/>
      <c r="I24" s="262"/>
      <c r="J24" s="263"/>
      <c r="K24" s="264"/>
      <c r="L24" s="264"/>
      <c r="M24" s="264"/>
      <c r="N24" s="264"/>
      <c r="O24" s="264"/>
      <c r="P24" s="264"/>
      <c r="Q24" s="264"/>
      <c r="R24" s="264"/>
      <c r="S24" s="264"/>
      <c r="T24" s="264"/>
      <c r="U24" s="264"/>
      <c r="V24" s="264"/>
      <c r="W24" s="264"/>
      <c r="X24" s="264"/>
      <c r="Y24" s="264"/>
      <c r="Z24" s="264"/>
      <c r="AA24" s="264"/>
      <c r="AB24" s="264"/>
      <c r="AC24" s="264"/>
      <c r="AD24" s="264"/>
      <c r="AE24" s="264"/>
      <c r="AF24" s="264"/>
      <c r="AG24" s="264"/>
      <c r="AH24" s="264"/>
      <c r="AI24" s="264"/>
      <c r="AJ24" s="264"/>
      <c r="AK24" s="264"/>
      <c r="AL24" s="264"/>
      <c r="AM24" s="264"/>
      <c r="AN24" s="113"/>
    </row>
    <row r="25" spans="1:40" ht="10.5" customHeight="1" outlineLevel="1" x14ac:dyDescent="0.3">
      <c r="A25" s="344"/>
      <c r="C25" s="260"/>
      <c r="D25" s="79">
        <f t="shared" si="2"/>
        <v>0</v>
      </c>
      <c r="E25" s="262"/>
      <c r="F25" s="262"/>
      <c r="G25" s="262"/>
      <c r="H25" s="262"/>
      <c r="I25" s="262"/>
      <c r="J25" s="263"/>
      <c r="K25" s="264"/>
      <c r="L25" s="264"/>
      <c r="M25" s="264"/>
      <c r="N25" s="264"/>
      <c r="O25" s="264"/>
      <c r="P25" s="264"/>
      <c r="Q25" s="264"/>
      <c r="R25" s="264"/>
      <c r="S25" s="264"/>
      <c r="T25" s="264"/>
      <c r="U25" s="264"/>
      <c r="V25" s="264"/>
      <c r="W25" s="264"/>
      <c r="X25" s="264"/>
      <c r="Y25" s="264"/>
      <c r="Z25" s="264"/>
      <c r="AA25" s="264"/>
      <c r="AB25" s="264"/>
      <c r="AC25" s="264"/>
      <c r="AD25" s="264"/>
      <c r="AE25" s="264"/>
      <c r="AF25" s="264"/>
      <c r="AG25" s="264"/>
      <c r="AH25" s="264"/>
      <c r="AI25" s="264"/>
      <c r="AJ25" s="264"/>
      <c r="AK25" s="264"/>
      <c r="AL25" s="264"/>
      <c r="AM25" s="264"/>
      <c r="AN25" s="113"/>
    </row>
    <row r="26" spans="1:40" ht="10.5" customHeight="1" outlineLevel="1" x14ac:dyDescent="0.3">
      <c r="A26" s="344"/>
      <c r="C26" s="260"/>
      <c r="D26" s="79">
        <f t="shared" si="2"/>
        <v>0</v>
      </c>
      <c r="E26" s="262"/>
      <c r="F26" s="262"/>
      <c r="G26" s="262"/>
      <c r="H26" s="262"/>
      <c r="I26" s="262"/>
      <c r="J26" s="263"/>
      <c r="K26" s="264"/>
      <c r="L26" s="264"/>
      <c r="M26" s="264"/>
      <c r="N26" s="264"/>
      <c r="O26" s="264"/>
      <c r="P26" s="264"/>
      <c r="Q26" s="264"/>
      <c r="R26" s="264"/>
      <c r="S26" s="264"/>
      <c r="T26" s="264"/>
      <c r="U26" s="264"/>
      <c r="V26" s="264"/>
      <c r="W26" s="264"/>
      <c r="X26" s="264"/>
      <c r="Y26" s="264"/>
      <c r="Z26" s="264"/>
      <c r="AA26" s="264"/>
      <c r="AB26" s="264"/>
      <c r="AC26" s="264"/>
      <c r="AD26" s="264"/>
      <c r="AE26" s="264"/>
      <c r="AF26" s="264"/>
      <c r="AG26" s="264"/>
      <c r="AH26" s="264"/>
      <c r="AI26" s="264"/>
      <c r="AJ26" s="264"/>
      <c r="AK26" s="264"/>
      <c r="AL26" s="264"/>
      <c r="AM26" s="264"/>
      <c r="AN26" s="113"/>
    </row>
    <row r="27" spans="1:40" ht="10.5" customHeight="1" outlineLevel="1" x14ac:dyDescent="0.3">
      <c r="A27" s="344"/>
      <c r="C27" s="260"/>
      <c r="D27" s="79">
        <f t="shared" si="2"/>
        <v>0</v>
      </c>
      <c r="E27" s="262"/>
      <c r="F27" s="262"/>
      <c r="G27" s="262"/>
      <c r="H27" s="262"/>
      <c r="I27" s="262"/>
      <c r="J27" s="263"/>
      <c r="K27" s="264"/>
      <c r="L27" s="264"/>
      <c r="M27" s="264"/>
      <c r="N27" s="264"/>
      <c r="O27" s="264"/>
      <c r="P27" s="264"/>
      <c r="Q27" s="264"/>
      <c r="R27" s="264"/>
      <c r="S27" s="264"/>
      <c r="T27" s="264"/>
      <c r="U27" s="264"/>
      <c r="V27" s="264"/>
      <c r="W27" s="264"/>
      <c r="X27" s="264"/>
      <c r="Y27" s="264"/>
      <c r="Z27" s="264"/>
      <c r="AA27" s="264"/>
      <c r="AB27" s="264"/>
      <c r="AC27" s="264"/>
      <c r="AD27" s="264"/>
      <c r="AE27" s="264"/>
      <c r="AF27" s="264"/>
      <c r="AG27" s="264"/>
      <c r="AH27" s="264"/>
      <c r="AI27" s="264"/>
      <c r="AJ27" s="264"/>
      <c r="AK27" s="264"/>
      <c r="AL27" s="264"/>
      <c r="AM27" s="264"/>
      <c r="AN27" s="113"/>
    </row>
    <row r="28" spans="1:40" ht="10.5" customHeight="1" outlineLevel="1" x14ac:dyDescent="0.3">
      <c r="A28" s="344"/>
      <c r="C28" s="260"/>
      <c r="D28" s="79">
        <f t="shared" si="2"/>
        <v>0</v>
      </c>
      <c r="E28" s="262"/>
      <c r="F28" s="262"/>
      <c r="G28" s="262"/>
      <c r="H28" s="262"/>
      <c r="I28" s="262"/>
      <c r="J28" s="263"/>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113"/>
    </row>
    <row r="29" spans="1:40" ht="10.5" customHeight="1" outlineLevel="1" x14ac:dyDescent="0.3">
      <c r="A29" s="344"/>
      <c r="C29" s="260"/>
      <c r="D29" s="79">
        <f t="shared" si="2"/>
        <v>0</v>
      </c>
      <c r="E29" s="262"/>
      <c r="F29" s="262"/>
      <c r="G29" s="262"/>
      <c r="H29" s="262"/>
      <c r="I29" s="262"/>
      <c r="J29" s="263"/>
      <c r="K29" s="264"/>
      <c r="L29" s="264"/>
      <c r="M29" s="264"/>
      <c r="N29" s="264"/>
      <c r="O29" s="264"/>
      <c r="P29" s="264"/>
      <c r="Q29" s="264"/>
      <c r="R29" s="264"/>
      <c r="S29" s="264"/>
      <c r="T29" s="264"/>
      <c r="U29" s="264"/>
      <c r="V29" s="264"/>
      <c r="W29" s="264"/>
      <c r="X29" s="264"/>
      <c r="Y29" s="264"/>
      <c r="Z29" s="264"/>
      <c r="AA29" s="264"/>
      <c r="AB29" s="264"/>
      <c r="AC29" s="264"/>
      <c r="AD29" s="264"/>
      <c r="AE29" s="264"/>
      <c r="AF29" s="264"/>
      <c r="AG29" s="264"/>
      <c r="AH29" s="264"/>
      <c r="AI29" s="264"/>
      <c r="AJ29" s="264"/>
      <c r="AK29" s="264"/>
      <c r="AL29" s="264"/>
      <c r="AM29" s="264"/>
      <c r="AN29" s="113"/>
    </row>
    <row r="30" spans="1:40" ht="10.5" customHeight="1" outlineLevel="1" x14ac:dyDescent="0.3">
      <c r="A30" s="344"/>
      <c r="C30" s="260"/>
      <c r="D30" s="79">
        <f t="shared" si="2"/>
        <v>0</v>
      </c>
      <c r="E30" s="262"/>
      <c r="F30" s="262"/>
      <c r="G30" s="262"/>
      <c r="H30" s="262"/>
      <c r="I30" s="262"/>
      <c r="J30" s="263"/>
      <c r="K30" s="264"/>
      <c r="L30" s="264"/>
      <c r="M30" s="264"/>
      <c r="N30" s="264"/>
      <c r="O30" s="264"/>
      <c r="P30" s="264"/>
      <c r="Q30" s="264"/>
      <c r="R30" s="264"/>
      <c r="S30" s="264"/>
      <c r="T30" s="264"/>
      <c r="U30" s="264"/>
      <c r="V30" s="264"/>
      <c r="W30" s="264"/>
      <c r="X30" s="264"/>
      <c r="Y30" s="264"/>
      <c r="Z30" s="264"/>
      <c r="AA30" s="264"/>
      <c r="AB30" s="264"/>
      <c r="AC30" s="264"/>
      <c r="AD30" s="264"/>
      <c r="AE30" s="264"/>
      <c r="AF30" s="264"/>
      <c r="AG30" s="264"/>
      <c r="AH30" s="264"/>
      <c r="AI30" s="264"/>
      <c r="AJ30" s="264"/>
      <c r="AK30" s="264"/>
      <c r="AL30" s="264"/>
      <c r="AM30" s="264"/>
      <c r="AN30" s="113"/>
    </row>
    <row r="31" spans="1:40" ht="10.5" customHeight="1" outlineLevel="1" x14ac:dyDescent="0.3">
      <c r="A31" s="344"/>
      <c r="C31" s="260"/>
      <c r="D31" s="79">
        <f t="shared" si="2"/>
        <v>0</v>
      </c>
      <c r="E31" s="262"/>
      <c r="F31" s="262"/>
      <c r="G31" s="262"/>
      <c r="H31" s="262"/>
      <c r="I31" s="262"/>
      <c r="J31" s="263"/>
      <c r="K31" s="264"/>
      <c r="L31" s="264"/>
      <c r="M31" s="264"/>
      <c r="N31" s="264"/>
      <c r="O31" s="264"/>
      <c r="P31" s="264"/>
      <c r="Q31" s="264"/>
      <c r="R31" s="264"/>
      <c r="S31" s="264"/>
      <c r="T31" s="264"/>
      <c r="U31" s="264"/>
      <c r="V31" s="264"/>
      <c r="W31" s="264"/>
      <c r="X31" s="264"/>
      <c r="Y31" s="264"/>
      <c r="Z31" s="264"/>
      <c r="AA31" s="264"/>
      <c r="AB31" s="264"/>
      <c r="AC31" s="264"/>
      <c r="AD31" s="264"/>
      <c r="AE31" s="264"/>
      <c r="AF31" s="264"/>
      <c r="AG31" s="264"/>
      <c r="AH31" s="264"/>
      <c r="AI31" s="264"/>
      <c r="AJ31" s="264"/>
      <c r="AK31" s="264"/>
      <c r="AL31" s="264"/>
      <c r="AM31" s="264"/>
      <c r="AN31" s="113"/>
    </row>
    <row r="32" spans="1:40" ht="10.5" customHeight="1" outlineLevel="1" x14ac:dyDescent="0.3">
      <c r="A32" s="344"/>
      <c r="C32" s="260"/>
      <c r="D32" s="79">
        <f t="shared" si="2"/>
        <v>0</v>
      </c>
      <c r="E32" s="262"/>
      <c r="F32" s="262"/>
      <c r="G32" s="262"/>
      <c r="H32" s="262"/>
      <c r="I32" s="262"/>
      <c r="J32" s="263"/>
      <c r="K32" s="264"/>
      <c r="L32" s="264"/>
      <c r="M32" s="264"/>
      <c r="N32" s="264"/>
      <c r="O32" s="264"/>
      <c r="P32" s="264"/>
      <c r="Q32" s="264"/>
      <c r="R32" s="264"/>
      <c r="S32" s="264"/>
      <c r="T32" s="264"/>
      <c r="U32" s="264"/>
      <c r="V32" s="264"/>
      <c r="W32" s="264"/>
      <c r="X32" s="264"/>
      <c r="Y32" s="264"/>
      <c r="Z32" s="264"/>
      <c r="AA32" s="264"/>
      <c r="AB32" s="264"/>
      <c r="AC32" s="264"/>
      <c r="AD32" s="264"/>
      <c r="AE32" s="264"/>
      <c r="AF32" s="264"/>
      <c r="AG32" s="264"/>
      <c r="AH32" s="264"/>
      <c r="AI32" s="264"/>
      <c r="AJ32" s="264"/>
      <c r="AK32" s="264"/>
      <c r="AL32" s="264"/>
      <c r="AM32" s="264"/>
      <c r="AN32" s="113"/>
    </row>
    <row r="33" spans="1:40" ht="10.5" customHeight="1" outlineLevel="1" x14ac:dyDescent="0.3">
      <c r="A33" s="344"/>
      <c r="C33" s="260"/>
      <c r="D33" s="79">
        <f t="shared" si="2"/>
        <v>0</v>
      </c>
      <c r="E33" s="262"/>
      <c r="F33" s="262"/>
      <c r="G33" s="262"/>
      <c r="H33" s="262"/>
      <c r="I33" s="262"/>
      <c r="J33" s="263"/>
      <c r="K33" s="264"/>
      <c r="L33" s="264"/>
      <c r="M33" s="264"/>
      <c r="N33" s="264"/>
      <c r="O33" s="264"/>
      <c r="P33" s="264"/>
      <c r="Q33" s="264"/>
      <c r="R33" s="264"/>
      <c r="S33" s="264"/>
      <c r="T33" s="264"/>
      <c r="U33" s="264"/>
      <c r="V33" s="264"/>
      <c r="W33" s="264"/>
      <c r="X33" s="264"/>
      <c r="Y33" s="264"/>
      <c r="Z33" s="264"/>
      <c r="AA33" s="264"/>
      <c r="AB33" s="264"/>
      <c r="AC33" s="264"/>
      <c r="AD33" s="264"/>
      <c r="AE33" s="264"/>
      <c r="AF33" s="264"/>
      <c r="AG33" s="264"/>
      <c r="AH33" s="264"/>
      <c r="AI33" s="264"/>
      <c r="AJ33" s="264"/>
      <c r="AK33" s="264"/>
      <c r="AL33" s="264"/>
      <c r="AM33" s="264"/>
      <c r="AN33" s="113"/>
    </row>
    <row r="34" spans="1:40" ht="10.5" customHeight="1" outlineLevel="1" x14ac:dyDescent="0.3">
      <c r="A34" s="344"/>
      <c r="C34" s="260"/>
      <c r="D34" s="79">
        <f t="shared" si="2"/>
        <v>0</v>
      </c>
      <c r="E34" s="262"/>
      <c r="F34" s="262"/>
      <c r="G34" s="262"/>
      <c r="H34" s="262"/>
      <c r="I34" s="262"/>
      <c r="J34" s="263"/>
      <c r="K34" s="264"/>
      <c r="L34" s="264"/>
      <c r="M34" s="264"/>
      <c r="N34" s="264"/>
      <c r="O34" s="264"/>
      <c r="P34" s="264"/>
      <c r="Q34" s="264"/>
      <c r="R34" s="264"/>
      <c r="S34" s="264"/>
      <c r="T34" s="264"/>
      <c r="U34" s="264"/>
      <c r="V34" s="264"/>
      <c r="W34" s="264"/>
      <c r="X34" s="264"/>
      <c r="Y34" s="264"/>
      <c r="Z34" s="264"/>
      <c r="AA34" s="264"/>
      <c r="AB34" s="264"/>
      <c r="AC34" s="264"/>
      <c r="AD34" s="264"/>
      <c r="AE34" s="264"/>
      <c r="AF34" s="264"/>
      <c r="AG34" s="264"/>
      <c r="AH34" s="264"/>
      <c r="AI34" s="264"/>
      <c r="AJ34" s="264"/>
      <c r="AK34" s="264"/>
      <c r="AL34" s="264"/>
      <c r="AM34" s="264"/>
      <c r="AN34" s="113"/>
    </row>
    <row r="35" spans="1:40" ht="10.5" customHeight="1" outlineLevel="1" x14ac:dyDescent="0.3">
      <c r="A35" s="344"/>
      <c r="C35" s="260"/>
      <c r="D35" s="79">
        <f t="shared" si="2"/>
        <v>0</v>
      </c>
      <c r="E35" s="262"/>
      <c r="F35" s="262"/>
      <c r="G35" s="262"/>
      <c r="H35" s="262"/>
      <c r="I35" s="262"/>
      <c r="J35" s="263"/>
      <c r="K35" s="264"/>
      <c r="L35" s="264"/>
      <c r="M35" s="264"/>
      <c r="N35" s="264"/>
      <c r="O35" s="264"/>
      <c r="P35" s="264"/>
      <c r="Q35" s="264"/>
      <c r="R35" s="264"/>
      <c r="S35" s="264"/>
      <c r="T35" s="264"/>
      <c r="U35" s="264"/>
      <c r="V35" s="264"/>
      <c r="W35" s="264"/>
      <c r="X35" s="264"/>
      <c r="Y35" s="264"/>
      <c r="Z35" s="264"/>
      <c r="AA35" s="264"/>
      <c r="AB35" s="264"/>
      <c r="AC35" s="264"/>
      <c r="AD35" s="264"/>
      <c r="AE35" s="264"/>
      <c r="AF35" s="264"/>
      <c r="AG35" s="264"/>
      <c r="AH35" s="264"/>
      <c r="AI35" s="264"/>
      <c r="AJ35" s="264"/>
      <c r="AK35" s="264"/>
      <c r="AL35" s="264"/>
      <c r="AM35" s="264"/>
      <c r="AN35" s="113"/>
    </row>
    <row r="36" spans="1:40" ht="10.5" customHeight="1" outlineLevel="1" x14ac:dyDescent="0.3">
      <c r="A36" s="344"/>
      <c r="C36" s="260"/>
      <c r="D36" s="79">
        <f t="shared" si="2"/>
        <v>0</v>
      </c>
      <c r="E36" s="262"/>
      <c r="F36" s="262"/>
      <c r="G36" s="262"/>
      <c r="H36" s="262"/>
      <c r="I36" s="262"/>
      <c r="J36" s="263"/>
      <c r="K36" s="264"/>
      <c r="L36" s="264"/>
      <c r="M36" s="264"/>
      <c r="N36" s="264"/>
      <c r="O36" s="264"/>
      <c r="P36" s="264"/>
      <c r="Q36" s="264"/>
      <c r="R36" s="264"/>
      <c r="S36" s="264"/>
      <c r="T36" s="264"/>
      <c r="U36" s="264"/>
      <c r="V36" s="264"/>
      <c r="W36" s="264"/>
      <c r="X36" s="264"/>
      <c r="Y36" s="264"/>
      <c r="Z36" s="264"/>
      <c r="AA36" s="264"/>
      <c r="AB36" s="264"/>
      <c r="AC36" s="264"/>
      <c r="AD36" s="264"/>
      <c r="AE36" s="264"/>
      <c r="AF36" s="264"/>
      <c r="AG36" s="264"/>
      <c r="AH36" s="264"/>
      <c r="AI36" s="264"/>
      <c r="AJ36" s="264"/>
      <c r="AK36" s="264"/>
      <c r="AL36" s="264"/>
      <c r="AM36" s="264"/>
      <c r="AN36" s="113"/>
    </row>
    <row r="37" spans="1:40" ht="10.5" customHeight="1" outlineLevel="1" x14ac:dyDescent="0.3">
      <c r="A37" s="344"/>
      <c r="C37" s="260"/>
      <c r="D37" s="79">
        <f t="shared" si="2"/>
        <v>0</v>
      </c>
      <c r="E37" s="262"/>
      <c r="F37" s="262"/>
      <c r="G37" s="262"/>
      <c r="H37" s="262"/>
      <c r="I37" s="262"/>
      <c r="J37" s="263"/>
      <c r="K37" s="264"/>
      <c r="L37" s="264"/>
      <c r="M37" s="264"/>
      <c r="N37" s="264"/>
      <c r="O37" s="264"/>
      <c r="P37" s="264"/>
      <c r="Q37" s="264"/>
      <c r="R37" s="264"/>
      <c r="S37" s="264"/>
      <c r="T37" s="264"/>
      <c r="U37" s="264"/>
      <c r="V37" s="264"/>
      <c r="W37" s="264"/>
      <c r="X37" s="264"/>
      <c r="Y37" s="264"/>
      <c r="Z37" s="264"/>
      <c r="AA37" s="264"/>
      <c r="AB37" s="264"/>
      <c r="AC37" s="264"/>
      <c r="AD37" s="264"/>
      <c r="AE37" s="264"/>
      <c r="AF37" s="264"/>
      <c r="AG37" s="264"/>
      <c r="AH37" s="264"/>
      <c r="AI37" s="264"/>
      <c r="AJ37" s="264"/>
      <c r="AK37" s="264"/>
      <c r="AL37" s="264"/>
      <c r="AM37" s="264"/>
      <c r="AN37" s="113"/>
    </row>
    <row r="38" spans="1:40" ht="10.5" customHeight="1" outlineLevel="1" x14ac:dyDescent="0.3">
      <c r="A38" s="344"/>
      <c r="C38" s="260"/>
      <c r="D38" s="79">
        <f t="shared" si="2"/>
        <v>0</v>
      </c>
      <c r="E38" s="262"/>
      <c r="F38" s="262"/>
      <c r="G38" s="262"/>
      <c r="H38" s="262"/>
      <c r="I38" s="262"/>
      <c r="J38" s="263"/>
      <c r="K38" s="264"/>
      <c r="L38" s="264"/>
      <c r="M38" s="264"/>
      <c r="N38" s="264"/>
      <c r="O38" s="264"/>
      <c r="P38" s="264"/>
      <c r="Q38" s="264"/>
      <c r="R38" s="264"/>
      <c r="S38" s="264"/>
      <c r="T38" s="264"/>
      <c r="U38" s="264"/>
      <c r="V38" s="264"/>
      <c r="W38" s="264"/>
      <c r="X38" s="264"/>
      <c r="Y38" s="264"/>
      <c r="Z38" s="264"/>
      <c r="AA38" s="264"/>
      <c r="AB38" s="264"/>
      <c r="AC38" s="264"/>
      <c r="AD38" s="264"/>
      <c r="AE38" s="264"/>
      <c r="AF38" s="264"/>
      <c r="AG38" s="264"/>
      <c r="AH38" s="264"/>
      <c r="AI38" s="264"/>
      <c r="AJ38" s="264"/>
      <c r="AK38" s="264"/>
      <c r="AL38" s="264"/>
      <c r="AM38" s="264"/>
      <c r="AN38" s="113"/>
    </row>
    <row r="39" spans="1:40" ht="10.5" customHeight="1" outlineLevel="1" x14ac:dyDescent="0.3">
      <c r="A39" s="344"/>
      <c r="C39" s="260"/>
      <c r="D39" s="79">
        <f t="shared" si="2"/>
        <v>0</v>
      </c>
      <c r="E39" s="262"/>
      <c r="F39" s="262"/>
      <c r="G39" s="262"/>
      <c r="H39" s="262"/>
      <c r="I39" s="262"/>
      <c r="J39" s="263"/>
      <c r="K39" s="264"/>
      <c r="L39" s="264"/>
      <c r="M39" s="264"/>
      <c r="N39" s="264"/>
      <c r="O39" s="264"/>
      <c r="P39" s="264"/>
      <c r="Q39" s="264"/>
      <c r="R39" s="264"/>
      <c r="S39" s="264"/>
      <c r="T39" s="264"/>
      <c r="U39" s="264"/>
      <c r="V39" s="264"/>
      <c r="W39" s="264"/>
      <c r="X39" s="264"/>
      <c r="Y39" s="264"/>
      <c r="Z39" s="264"/>
      <c r="AA39" s="264"/>
      <c r="AB39" s="264"/>
      <c r="AC39" s="264"/>
      <c r="AD39" s="264"/>
      <c r="AE39" s="264"/>
      <c r="AF39" s="264"/>
      <c r="AG39" s="264"/>
      <c r="AH39" s="264"/>
      <c r="AI39" s="264"/>
      <c r="AJ39" s="264"/>
      <c r="AK39" s="264"/>
      <c r="AL39" s="264"/>
      <c r="AM39" s="264"/>
      <c r="AN39" s="113"/>
    </row>
    <row r="40" spans="1:40" ht="10.5" customHeight="1" outlineLevel="1" x14ac:dyDescent="0.3">
      <c r="A40" s="344"/>
      <c r="C40" s="260"/>
      <c r="D40" s="79">
        <f t="shared" si="2"/>
        <v>0</v>
      </c>
      <c r="E40" s="262"/>
      <c r="F40" s="262"/>
      <c r="G40" s="262"/>
      <c r="H40" s="262"/>
      <c r="I40" s="262"/>
      <c r="J40" s="263"/>
      <c r="K40" s="264"/>
      <c r="L40" s="264"/>
      <c r="M40" s="264"/>
      <c r="N40" s="264"/>
      <c r="O40" s="264"/>
      <c r="P40" s="264"/>
      <c r="Q40" s="264"/>
      <c r="R40" s="264"/>
      <c r="S40" s="264"/>
      <c r="T40" s="264"/>
      <c r="U40" s="264"/>
      <c r="V40" s="264"/>
      <c r="W40" s="264"/>
      <c r="X40" s="264"/>
      <c r="Y40" s="264"/>
      <c r="Z40" s="264"/>
      <c r="AA40" s="264"/>
      <c r="AB40" s="264"/>
      <c r="AC40" s="264"/>
      <c r="AD40" s="264"/>
      <c r="AE40" s="264"/>
      <c r="AF40" s="264"/>
      <c r="AG40" s="264"/>
      <c r="AH40" s="264"/>
      <c r="AI40" s="264"/>
      <c r="AJ40" s="264"/>
      <c r="AK40" s="264"/>
      <c r="AL40" s="264"/>
      <c r="AM40" s="264"/>
      <c r="AN40" s="113"/>
    </row>
    <row r="41" spans="1:40" ht="10.5" customHeight="1" outlineLevel="1" x14ac:dyDescent="0.3">
      <c r="A41" s="344"/>
      <c r="C41" s="260"/>
      <c r="D41" s="79">
        <f t="shared" si="2"/>
        <v>0</v>
      </c>
      <c r="E41" s="262"/>
      <c r="F41" s="262"/>
      <c r="G41" s="262"/>
      <c r="H41" s="262"/>
      <c r="I41" s="262"/>
      <c r="J41" s="263"/>
      <c r="K41" s="264"/>
      <c r="L41" s="264"/>
      <c r="M41" s="264"/>
      <c r="N41" s="264"/>
      <c r="O41" s="264"/>
      <c r="P41" s="264"/>
      <c r="Q41" s="264"/>
      <c r="R41" s="264"/>
      <c r="S41" s="264"/>
      <c r="T41" s="264"/>
      <c r="U41" s="264"/>
      <c r="V41" s="264"/>
      <c r="W41" s="264"/>
      <c r="X41" s="264"/>
      <c r="Y41" s="264"/>
      <c r="Z41" s="264"/>
      <c r="AA41" s="264"/>
      <c r="AB41" s="264"/>
      <c r="AC41" s="264"/>
      <c r="AD41" s="264"/>
      <c r="AE41" s="264"/>
      <c r="AF41" s="264"/>
      <c r="AG41" s="264"/>
      <c r="AH41" s="264"/>
      <c r="AI41" s="264"/>
      <c r="AJ41" s="264"/>
      <c r="AK41" s="264"/>
      <c r="AL41" s="264"/>
      <c r="AM41" s="264"/>
      <c r="AN41" s="113"/>
    </row>
    <row r="42" spans="1:40" ht="10.5" customHeight="1" outlineLevel="1" x14ac:dyDescent="0.3">
      <c r="A42" s="344"/>
      <c r="C42" s="260"/>
      <c r="D42" s="79">
        <f t="shared" si="2"/>
        <v>0</v>
      </c>
      <c r="E42" s="262"/>
      <c r="F42" s="262"/>
      <c r="G42" s="262"/>
      <c r="H42" s="262"/>
      <c r="I42" s="262"/>
      <c r="J42" s="263"/>
      <c r="K42" s="264"/>
      <c r="L42" s="264"/>
      <c r="M42" s="264"/>
      <c r="N42" s="264"/>
      <c r="O42" s="264"/>
      <c r="P42" s="264"/>
      <c r="Q42" s="264"/>
      <c r="R42" s="264"/>
      <c r="S42" s="264"/>
      <c r="T42" s="264"/>
      <c r="U42" s="264"/>
      <c r="V42" s="264"/>
      <c r="W42" s="264"/>
      <c r="X42" s="264"/>
      <c r="Y42" s="264"/>
      <c r="Z42" s="264"/>
      <c r="AA42" s="264"/>
      <c r="AB42" s="264"/>
      <c r="AC42" s="264"/>
      <c r="AD42" s="264"/>
      <c r="AE42" s="264"/>
      <c r="AF42" s="264"/>
      <c r="AG42" s="264"/>
      <c r="AH42" s="264"/>
      <c r="AI42" s="264"/>
      <c r="AJ42" s="264"/>
      <c r="AK42" s="264"/>
      <c r="AL42" s="264"/>
      <c r="AM42" s="264"/>
      <c r="AN42" s="113"/>
    </row>
    <row r="43" spans="1:40" ht="10.5" customHeight="1" outlineLevel="1" x14ac:dyDescent="0.3">
      <c r="A43" s="344"/>
      <c r="C43" s="260"/>
      <c r="D43" s="79">
        <f t="shared" si="2"/>
        <v>0</v>
      </c>
      <c r="E43" s="262"/>
      <c r="F43" s="262"/>
      <c r="G43" s="262"/>
      <c r="H43" s="262"/>
      <c r="I43" s="262"/>
      <c r="J43" s="263"/>
      <c r="K43" s="264"/>
      <c r="L43" s="264"/>
      <c r="M43" s="264"/>
      <c r="N43" s="264"/>
      <c r="O43" s="264"/>
      <c r="P43" s="264"/>
      <c r="Q43" s="264"/>
      <c r="R43" s="264"/>
      <c r="S43" s="264"/>
      <c r="T43" s="264"/>
      <c r="U43" s="264"/>
      <c r="V43" s="264"/>
      <c r="W43" s="264"/>
      <c r="X43" s="264"/>
      <c r="Y43" s="264"/>
      <c r="Z43" s="264"/>
      <c r="AA43" s="264"/>
      <c r="AB43" s="264"/>
      <c r="AC43" s="264"/>
      <c r="AD43" s="264"/>
      <c r="AE43" s="264"/>
      <c r="AF43" s="264"/>
      <c r="AG43" s="264"/>
      <c r="AH43" s="264"/>
      <c r="AI43" s="264"/>
      <c r="AJ43" s="264"/>
      <c r="AK43" s="264"/>
      <c r="AL43" s="264"/>
      <c r="AM43" s="264"/>
      <c r="AN43" s="113"/>
    </row>
    <row r="44" spans="1:40" ht="10.5" customHeight="1" outlineLevel="1" x14ac:dyDescent="0.3">
      <c r="A44" s="344"/>
      <c r="C44" s="260"/>
      <c r="D44" s="79">
        <f t="shared" si="2"/>
        <v>0</v>
      </c>
      <c r="E44" s="262"/>
      <c r="F44" s="262"/>
      <c r="G44" s="262"/>
      <c r="H44" s="262"/>
      <c r="I44" s="262"/>
      <c r="J44" s="263"/>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113"/>
    </row>
    <row r="45" spans="1:40" ht="10.5" customHeight="1" outlineLevel="1" x14ac:dyDescent="0.3">
      <c r="A45" s="344"/>
      <c r="C45" s="260"/>
      <c r="D45" s="79">
        <f t="shared" si="2"/>
        <v>0</v>
      </c>
      <c r="E45" s="262"/>
      <c r="F45" s="262"/>
      <c r="G45" s="262"/>
      <c r="H45" s="262"/>
      <c r="I45" s="262"/>
      <c r="J45" s="263"/>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113"/>
    </row>
    <row r="46" spans="1:40" ht="10.5" customHeight="1" outlineLevel="1" x14ac:dyDescent="0.3">
      <c r="A46" s="344"/>
      <c r="C46" s="260"/>
      <c r="D46" s="79">
        <f t="shared" si="2"/>
        <v>0</v>
      </c>
      <c r="E46" s="262"/>
      <c r="F46" s="262"/>
      <c r="G46" s="262"/>
      <c r="H46" s="262"/>
      <c r="I46" s="262"/>
      <c r="J46" s="263"/>
      <c r="K46" s="264"/>
      <c r="L46" s="264"/>
      <c r="M46" s="264"/>
      <c r="N46" s="264"/>
      <c r="O46" s="264"/>
      <c r="P46" s="264"/>
      <c r="Q46" s="264"/>
      <c r="R46" s="264"/>
      <c r="S46" s="264"/>
      <c r="T46" s="264"/>
      <c r="U46" s="264"/>
      <c r="V46" s="264"/>
      <c r="W46" s="264"/>
      <c r="X46" s="264"/>
      <c r="Y46" s="264"/>
      <c r="Z46" s="264"/>
      <c r="AA46" s="264"/>
      <c r="AB46" s="264"/>
      <c r="AC46" s="264"/>
      <c r="AD46" s="264"/>
      <c r="AE46" s="264"/>
      <c r="AF46" s="264"/>
      <c r="AG46" s="264"/>
      <c r="AH46" s="264"/>
      <c r="AI46" s="264"/>
      <c r="AJ46" s="264"/>
      <c r="AK46" s="264"/>
      <c r="AL46" s="264"/>
      <c r="AM46" s="264"/>
      <c r="AN46" s="113"/>
    </row>
    <row r="47" spans="1:40" ht="10.5" customHeight="1" outlineLevel="1" x14ac:dyDescent="0.3">
      <c r="A47" s="344"/>
      <c r="C47" s="260"/>
      <c r="D47" s="79">
        <f t="shared" si="2"/>
        <v>0</v>
      </c>
      <c r="E47" s="262"/>
      <c r="F47" s="262"/>
      <c r="G47" s="262"/>
      <c r="H47" s="262"/>
      <c r="I47" s="262"/>
      <c r="J47" s="263"/>
      <c r="K47" s="264"/>
      <c r="L47" s="264"/>
      <c r="M47" s="264"/>
      <c r="N47" s="264"/>
      <c r="O47" s="264"/>
      <c r="P47" s="264"/>
      <c r="Q47" s="264"/>
      <c r="R47" s="264"/>
      <c r="S47" s="264"/>
      <c r="T47" s="264"/>
      <c r="U47" s="264"/>
      <c r="V47" s="264"/>
      <c r="W47" s="264"/>
      <c r="X47" s="264"/>
      <c r="Y47" s="264"/>
      <c r="Z47" s="264"/>
      <c r="AA47" s="264"/>
      <c r="AB47" s="264"/>
      <c r="AC47" s="264"/>
      <c r="AD47" s="264"/>
      <c r="AE47" s="264"/>
      <c r="AF47" s="264"/>
      <c r="AG47" s="264"/>
      <c r="AH47" s="264"/>
      <c r="AI47" s="264"/>
      <c r="AJ47" s="264"/>
      <c r="AK47" s="264"/>
      <c r="AL47" s="264"/>
      <c r="AM47" s="264"/>
      <c r="AN47" s="113"/>
    </row>
    <row r="48" spans="1:40" ht="10.5" customHeight="1" outlineLevel="1" x14ac:dyDescent="0.3">
      <c r="A48" s="344"/>
      <c r="C48" s="260"/>
      <c r="D48" s="79">
        <f t="shared" si="2"/>
        <v>0</v>
      </c>
      <c r="E48" s="262"/>
      <c r="F48" s="262"/>
      <c r="G48" s="262"/>
      <c r="H48" s="262"/>
      <c r="I48" s="262"/>
      <c r="J48" s="263"/>
      <c r="K48" s="264"/>
      <c r="L48" s="264"/>
      <c r="M48" s="264"/>
      <c r="N48" s="264"/>
      <c r="O48" s="264"/>
      <c r="P48" s="264"/>
      <c r="Q48" s="264"/>
      <c r="R48" s="264"/>
      <c r="S48" s="264"/>
      <c r="T48" s="264"/>
      <c r="U48" s="264"/>
      <c r="V48" s="264"/>
      <c r="W48" s="264"/>
      <c r="X48" s="264"/>
      <c r="Y48" s="264"/>
      <c r="Z48" s="264"/>
      <c r="AA48" s="264"/>
      <c r="AB48" s="264"/>
      <c r="AC48" s="264"/>
      <c r="AD48" s="264"/>
      <c r="AE48" s="264"/>
      <c r="AF48" s="264"/>
      <c r="AG48" s="264"/>
      <c r="AH48" s="264"/>
      <c r="AI48" s="264"/>
      <c r="AJ48" s="264"/>
      <c r="AK48" s="264"/>
      <c r="AL48" s="264"/>
      <c r="AM48" s="264"/>
      <c r="AN48" s="113"/>
    </row>
    <row r="49" spans="1:40" ht="10.5" customHeight="1" outlineLevel="1" x14ac:dyDescent="0.3">
      <c r="A49" s="344"/>
      <c r="C49" s="260"/>
      <c r="D49" s="79">
        <f t="shared" si="2"/>
        <v>0</v>
      </c>
      <c r="E49" s="262"/>
      <c r="F49" s="262"/>
      <c r="G49" s="262"/>
      <c r="H49" s="262"/>
      <c r="I49" s="262"/>
      <c r="J49" s="263"/>
      <c r="K49" s="264"/>
      <c r="L49" s="264"/>
      <c r="M49" s="264"/>
      <c r="N49" s="264"/>
      <c r="O49" s="264"/>
      <c r="P49" s="264"/>
      <c r="Q49" s="264"/>
      <c r="R49" s="264"/>
      <c r="S49" s="264"/>
      <c r="T49" s="264"/>
      <c r="U49" s="264"/>
      <c r="V49" s="264"/>
      <c r="W49" s="264"/>
      <c r="X49" s="264"/>
      <c r="Y49" s="264"/>
      <c r="Z49" s="264"/>
      <c r="AA49" s="264"/>
      <c r="AB49" s="264"/>
      <c r="AC49" s="264"/>
      <c r="AD49" s="264"/>
      <c r="AE49" s="264"/>
      <c r="AF49" s="264"/>
      <c r="AG49" s="264"/>
      <c r="AH49" s="264"/>
      <c r="AI49" s="264"/>
      <c r="AJ49" s="264"/>
      <c r="AK49" s="264"/>
      <c r="AL49" s="264"/>
      <c r="AM49" s="264"/>
      <c r="AN49" s="113"/>
    </row>
    <row r="50" spans="1:40" ht="10.5" customHeight="1" outlineLevel="1" x14ac:dyDescent="0.3">
      <c r="A50" s="344"/>
      <c r="C50" s="260"/>
      <c r="D50" s="79">
        <f t="shared" si="2"/>
        <v>0</v>
      </c>
      <c r="E50" s="262"/>
      <c r="F50" s="262"/>
      <c r="G50" s="262"/>
      <c r="H50" s="262"/>
      <c r="I50" s="262"/>
      <c r="J50" s="263"/>
      <c r="K50" s="264"/>
      <c r="L50" s="264"/>
      <c r="M50" s="264"/>
      <c r="N50" s="264"/>
      <c r="O50" s="264"/>
      <c r="P50" s="264"/>
      <c r="Q50" s="264"/>
      <c r="R50" s="264"/>
      <c r="S50" s="264"/>
      <c r="T50" s="264"/>
      <c r="U50" s="264"/>
      <c r="V50" s="264"/>
      <c r="W50" s="264"/>
      <c r="X50" s="264"/>
      <c r="Y50" s="264"/>
      <c r="Z50" s="264"/>
      <c r="AA50" s="264"/>
      <c r="AB50" s="264"/>
      <c r="AC50" s="264"/>
      <c r="AD50" s="264"/>
      <c r="AE50" s="264"/>
      <c r="AF50" s="264"/>
      <c r="AG50" s="264"/>
      <c r="AH50" s="264"/>
      <c r="AI50" s="264"/>
      <c r="AJ50" s="264"/>
      <c r="AK50" s="264"/>
      <c r="AL50" s="264"/>
      <c r="AM50" s="264"/>
      <c r="AN50" s="113"/>
    </row>
    <row r="51" spans="1:40" ht="10.5" customHeight="1" outlineLevel="1" x14ac:dyDescent="0.3">
      <c r="A51" s="344"/>
      <c r="C51" s="260"/>
      <c r="D51" s="79">
        <f t="shared" si="2"/>
        <v>0</v>
      </c>
      <c r="E51" s="262"/>
      <c r="F51" s="262"/>
      <c r="G51" s="262"/>
      <c r="H51" s="262"/>
      <c r="I51" s="262"/>
      <c r="J51" s="263"/>
      <c r="K51" s="264"/>
      <c r="L51" s="264"/>
      <c r="M51" s="264"/>
      <c r="N51" s="264"/>
      <c r="O51" s="264"/>
      <c r="P51" s="264"/>
      <c r="Q51" s="264"/>
      <c r="R51" s="264"/>
      <c r="S51" s="264"/>
      <c r="T51" s="264"/>
      <c r="U51" s="264"/>
      <c r="V51" s="264"/>
      <c r="W51" s="264"/>
      <c r="X51" s="264"/>
      <c r="Y51" s="264"/>
      <c r="Z51" s="264"/>
      <c r="AA51" s="264"/>
      <c r="AB51" s="264"/>
      <c r="AC51" s="264"/>
      <c r="AD51" s="264"/>
      <c r="AE51" s="264"/>
      <c r="AF51" s="264"/>
      <c r="AG51" s="264"/>
      <c r="AH51" s="264"/>
      <c r="AI51" s="264"/>
      <c r="AJ51" s="264"/>
      <c r="AK51" s="264"/>
      <c r="AL51" s="264"/>
      <c r="AM51" s="264"/>
      <c r="AN51" s="113"/>
    </row>
    <row r="52" spans="1:40" ht="10.5" customHeight="1" outlineLevel="1" x14ac:dyDescent="0.3">
      <c r="A52" s="344"/>
      <c r="C52" s="260"/>
      <c r="D52" s="79">
        <f t="shared" si="2"/>
        <v>0</v>
      </c>
      <c r="E52" s="262"/>
      <c r="F52" s="262"/>
      <c r="G52" s="262"/>
      <c r="H52" s="262"/>
      <c r="I52" s="262"/>
      <c r="J52" s="263"/>
      <c r="K52" s="264"/>
      <c r="L52" s="264"/>
      <c r="M52" s="264"/>
      <c r="N52" s="264"/>
      <c r="O52" s="264"/>
      <c r="P52" s="264"/>
      <c r="Q52" s="264"/>
      <c r="R52" s="264"/>
      <c r="S52" s="264"/>
      <c r="T52" s="264"/>
      <c r="U52" s="264"/>
      <c r="V52" s="264"/>
      <c r="W52" s="264"/>
      <c r="X52" s="264"/>
      <c r="Y52" s="264"/>
      <c r="Z52" s="264"/>
      <c r="AA52" s="264"/>
      <c r="AB52" s="264"/>
      <c r="AC52" s="264"/>
      <c r="AD52" s="264"/>
      <c r="AE52" s="264"/>
      <c r="AF52" s="264"/>
      <c r="AG52" s="264"/>
      <c r="AH52" s="264"/>
      <c r="AI52" s="264"/>
      <c r="AJ52" s="264"/>
      <c r="AK52" s="264"/>
      <c r="AL52" s="264"/>
      <c r="AM52" s="264"/>
      <c r="AN52" s="113"/>
    </row>
    <row r="53" spans="1:40" ht="10.5" customHeight="1" outlineLevel="1" x14ac:dyDescent="0.3">
      <c r="A53" s="344"/>
      <c r="C53" s="260"/>
      <c r="D53" s="79">
        <f t="shared" si="2"/>
        <v>0</v>
      </c>
      <c r="E53" s="262"/>
      <c r="F53" s="262"/>
      <c r="G53" s="262"/>
      <c r="H53" s="262"/>
      <c r="I53" s="262"/>
      <c r="J53" s="263"/>
      <c r="K53" s="264"/>
      <c r="L53" s="264"/>
      <c r="M53" s="264"/>
      <c r="N53" s="264"/>
      <c r="O53" s="264"/>
      <c r="P53" s="264"/>
      <c r="Q53" s="264"/>
      <c r="R53" s="264"/>
      <c r="S53" s="264"/>
      <c r="T53" s="264"/>
      <c r="U53" s="264"/>
      <c r="V53" s="264"/>
      <c r="W53" s="264"/>
      <c r="X53" s="264"/>
      <c r="Y53" s="264"/>
      <c r="Z53" s="264"/>
      <c r="AA53" s="264"/>
      <c r="AB53" s="264"/>
      <c r="AC53" s="264"/>
      <c r="AD53" s="264"/>
      <c r="AE53" s="264"/>
      <c r="AF53" s="264"/>
      <c r="AG53" s="264"/>
      <c r="AH53" s="264"/>
      <c r="AI53" s="264"/>
      <c r="AJ53" s="264"/>
      <c r="AK53" s="264"/>
      <c r="AL53" s="264"/>
      <c r="AM53" s="264"/>
      <c r="AN53" s="113"/>
    </row>
    <row r="54" spans="1:40" ht="10.5" customHeight="1" outlineLevel="1" x14ac:dyDescent="0.3">
      <c r="A54" s="344"/>
      <c r="C54" s="260"/>
      <c r="D54" s="79">
        <f t="shared" si="2"/>
        <v>0</v>
      </c>
      <c r="E54" s="262"/>
      <c r="F54" s="262"/>
      <c r="G54" s="262"/>
      <c r="H54" s="262"/>
      <c r="I54" s="262"/>
      <c r="J54" s="263"/>
      <c r="K54" s="264"/>
      <c r="L54" s="264"/>
      <c r="M54" s="264"/>
      <c r="N54" s="264"/>
      <c r="O54" s="264"/>
      <c r="P54" s="264"/>
      <c r="Q54" s="264"/>
      <c r="R54" s="264"/>
      <c r="S54" s="264"/>
      <c r="T54" s="264"/>
      <c r="U54" s="264"/>
      <c r="V54" s="264"/>
      <c r="W54" s="264"/>
      <c r="X54" s="264"/>
      <c r="Y54" s="264"/>
      <c r="Z54" s="264"/>
      <c r="AA54" s="264"/>
      <c r="AB54" s="264"/>
      <c r="AC54" s="264"/>
      <c r="AD54" s="264"/>
      <c r="AE54" s="264"/>
      <c r="AF54" s="264"/>
      <c r="AG54" s="264"/>
      <c r="AH54" s="264"/>
      <c r="AI54" s="264"/>
      <c r="AJ54" s="264"/>
      <c r="AK54" s="264"/>
      <c r="AL54" s="264"/>
      <c r="AM54" s="264"/>
      <c r="AN54" s="113"/>
    </row>
    <row r="55" spans="1:40" ht="10.5" customHeight="1" outlineLevel="1" x14ac:dyDescent="0.3">
      <c r="A55" s="344"/>
      <c r="C55" s="260"/>
      <c r="D55" s="79">
        <f t="shared" si="2"/>
        <v>0</v>
      </c>
      <c r="E55" s="262"/>
      <c r="F55" s="262"/>
      <c r="G55" s="262"/>
      <c r="H55" s="262"/>
      <c r="I55" s="262"/>
      <c r="J55" s="263"/>
      <c r="K55" s="264"/>
      <c r="L55" s="264"/>
      <c r="M55" s="264"/>
      <c r="N55" s="264"/>
      <c r="O55" s="264"/>
      <c r="P55" s="264"/>
      <c r="Q55" s="264"/>
      <c r="R55" s="264"/>
      <c r="S55" s="264"/>
      <c r="T55" s="264"/>
      <c r="U55" s="264"/>
      <c r="V55" s="264"/>
      <c r="W55" s="264"/>
      <c r="X55" s="264"/>
      <c r="Y55" s="264"/>
      <c r="Z55" s="264"/>
      <c r="AA55" s="264"/>
      <c r="AB55" s="264"/>
      <c r="AC55" s="264"/>
      <c r="AD55" s="264"/>
      <c r="AE55" s="264"/>
      <c r="AF55" s="264"/>
      <c r="AG55" s="264"/>
      <c r="AH55" s="264"/>
      <c r="AI55" s="264"/>
      <c r="AJ55" s="264"/>
      <c r="AK55" s="264"/>
      <c r="AL55" s="264"/>
      <c r="AM55" s="264"/>
      <c r="AN55" s="113"/>
    </row>
    <row r="56" spans="1:40" ht="10.5" customHeight="1" outlineLevel="1" x14ac:dyDescent="0.3">
      <c r="A56" s="344"/>
      <c r="C56" s="260"/>
      <c r="D56" s="79">
        <f t="shared" si="2"/>
        <v>0</v>
      </c>
      <c r="E56" s="262"/>
      <c r="F56" s="262"/>
      <c r="G56" s="262"/>
      <c r="H56" s="262"/>
      <c r="I56" s="262"/>
      <c r="J56" s="263"/>
      <c r="K56" s="264"/>
      <c r="L56" s="264"/>
      <c r="M56" s="264"/>
      <c r="N56" s="264"/>
      <c r="O56" s="264"/>
      <c r="P56" s="264"/>
      <c r="Q56" s="264"/>
      <c r="R56" s="264"/>
      <c r="S56" s="264"/>
      <c r="T56" s="264"/>
      <c r="U56" s="264"/>
      <c r="V56" s="264"/>
      <c r="W56" s="264"/>
      <c r="X56" s="264"/>
      <c r="Y56" s="264"/>
      <c r="Z56" s="264"/>
      <c r="AA56" s="264"/>
      <c r="AB56" s="264"/>
      <c r="AC56" s="264"/>
      <c r="AD56" s="264"/>
      <c r="AE56" s="264"/>
      <c r="AF56" s="264"/>
      <c r="AG56" s="264"/>
      <c r="AH56" s="264"/>
      <c r="AI56" s="264"/>
      <c r="AJ56" s="264"/>
      <c r="AK56" s="264"/>
      <c r="AL56" s="264"/>
      <c r="AM56" s="264"/>
      <c r="AN56" s="113"/>
    </row>
    <row r="57" spans="1:40" ht="10.5" customHeight="1" outlineLevel="1" x14ac:dyDescent="0.3">
      <c r="A57" s="344"/>
      <c r="C57" s="260"/>
      <c r="D57" s="79">
        <f t="shared" si="2"/>
        <v>0</v>
      </c>
      <c r="E57" s="262"/>
      <c r="F57" s="262"/>
      <c r="G57" s="262"/>
      <c r="H57" s="262"/>
      <c r="I57" s="262"/>
      <c r="J57" s="263"/>
      <c r="K57" s="264"/>
      <c r="L57" s="264"/>
      <c r="M57" s="264"/>
      <c r="N57" s="264"/>
      <c r="O57" s="264"/>
      <c r="P57" s="264"/>
      <c r="Q57" s="264"/>
      <c r="R57" s="264"/>
      <c r="S57" s="264"/>
      <c r="T57" s="264"/>
      <c r="U57" s="264"/>
      <c r="V57" s="264"/>
      <c r="W57" s="264"/>
      <c r="X57" s="264"/>
      <c r="Y57" s="264"/>
      <c r="Z57" s="264"/>
      <c r="AA57" s="264"/>
      <c r="AB57" s="264"/>
      <c r="AC57" s="264"/>
      <c r="AD57" s="264"/>
      <c r="AE57" s="264"/>
      <c r="AF57" s="264"/>
      <c r="AG57" s="264"/>
      <c r="AH57" s="264"/>
      <c r="AI57" s="264"/>
      <c r="AJ57" s="264"/>
      <c r="AK57" s="264"/>
      <c r="AL57" s="264"/>
      <c r="AM57" s="264"/>
      <c r="AN57" s="113"/>
    </row>
    <row r="58" spans="1:40" ht="10.5" customHeight="1" outlineLevel="1" x14ac:dyDescent="0.3">
      <c r="A58" s="344"/>
      <c r="C58" s="260"/>
      <c r="D58" s="79">
        <f t="shared" si="2"/>
        <v>0</v>
      </c>
      <c r="E58" s="262"/>
      <c r="F58" s="262"/>
      <c r="G58" s="262"/>
      <c r="H58" s="262"/>
      <c r="I58" s="262"/>
      <c r="J58" s="263"/>
      <c r="K58" s="264"/>
      <c r="L58" s="264"/>
      <c r="M58" s="264"/>
      <c r="N58" s="264"/>
      <c r="O58" s="264"/>
      <c r="P58" s="264"/>
      <c r="Q58" s="264"/>
      <c r="R58" s="264"/>
      <c r="S58" s="264"/>
      <c r="T58" s="264"/>
      <c r="U58" s="264"/>
      <c r="V58" s="264"/>
      <c r="W58" s="264"/>
      <c r="X58" s="264"/>
      <c r="Y58" s="264"/>
      <c r="Z58" s="264"/>
      <c r="AA58" s="264"/>
      <c r="AB58" s="264"/>
      <c r="AC58" s="264"/>
      <c r="AD58" s="264"/>
      <c r="AE58" s="264"/>
      <c r="AF58" s="264"/>
      <c r="AG58" s="264"/>
      <c r="AH58" s="264"/>
      <c r="AI58" s="264"/>
      <c r="AJ58" s="264"/>
      <c r="AK58" s="264"/>
      <c r="AL58" s="264"/>
      <c r="AM58" s="264"/>
      <c r="AN58" s="113"/>
    </row>
    <row r="59" spans="1:40" ht="10.5" customHeight="1" outlineLevel="1" x14ac:dyDescent="0.3">
      <c r="A59" s="344"/>
      <c r="C59" s="260"/>
      <c r="D59" s="79">
        <f t="shared" si="2"/>
        <v>0</v>
      </c>
      <c r="E59" s="262"/>
      <c r="F59" s="262"/>
      <c r="G59" s="262"/>
      <c r="H59" s="262"/>
      <c r="I59" s="262"/>
      <c r="J59" s="263"/>
      <c r="K59" s="264"/>
      <c r="L59" s="264"/>
      <c r="M59" s="264"/>
      <c r="N59" s="264"/>
      <c r="O59" s="264"/>
      <c r="P59" s="264"/>
      <c r="Q59" s="264"/>
      <c r="R59" s="264"/>
      <c r="S59" s="264"/>
      <c r="T59" s="264"/>
      <c r="U59" s="264"/>
      <c r="V59" s="264"/>
      <c r="W59" s="264"/>
      <c r="X59" s="264"/>
      <c r="Y59" s="264"/>
      <c r="Z59" s="264"/>
      <c r="AA59" s="264"/>
      <c r="AB59" s="264"/>
      <c r="AC59" s="264"/>
      <c r="AD59" s="264"/>
      <c r="AE59" s="264"/>
      <c r="AF59" s="264"/>
      <c r="AG59" s="264"/>
      <c r="AH59" s="264"/>
      <c r="AI59" s="264"/>
      <c r="AJ59" s="264"/>
      <c r="AK59" s="264"/>
      <c r="AL59" s="264"/>
      <c r="AM59" s="264"/>
      <c r="AN59" s="113"/>
    </row>
    <row r="60" spans="1:40" ht="10.5" customHeight="1" outlineLevel="1" x14ac:dyDescent="0.3">
      <c r="A60" s="344"/>
      <c r="C60" s="260"/>
      <c r="D60" s="79">
        <f t="shared" si="2"/>
        <v>0</v>
      </c>
      <c r="E60" s="262"/>
      <c r="F60" s="262"/>
      <c r="G60" s="262"/>
      <c r="H60" s="262"/>
      <c r="I60" s="262"/>
      <c r="J60" s="263"/>
      <c r="K60" s="264"/>
      <c r="L60" s="264"/>
      <c r="M60" s="264"/>
      <c r="N60" s="264"/>
      <c r="O60" s="264"/>
      <c r="P60" s="264"/>
      <c r="Q60" s="264"/>
      <c r="R60" s="264"/>
      <c r="S60" s="264"/>
      <c r="T60" s="264"/>
      <c r="U60" s="264"/>
      <c r="V60" s="264"/>
      <c r="W60" s="264"/>
      <c r="X60" s="264"/>
      <c r="Y60" s="264"/>
      <c r="Z60" s="264"/>
      <c r="AA60" s="264"/>
      <c r="AB60" s="264"/>
      <c r="AC60" s="264"/>
      <c r="AD60" s="264"/>
      <c r="AE60" s="264"/>
      <c r="AF60" s="264"/>
      <c r="AG60" s="264"/>
      <c r="AH60" s="264"/>
      <c r="AI60" s="264"/>
      <c r="AJ60" s="264"/>
      <c r="AK60" s="264"/>
      <c r="AL60" s="264"/>
      <c r="AM60" s="264"/>
      <c r="AN60" s="113"/>
    </row>
    <row r="61" spans="1:40" ht="10.5" customHeight="1" outlineLevel="1" x14ac:dyDescent="0.3">
      <c r="A61" s="344"/>
      <c r="C61" s="260"/>
      <c r="D61" s="79">
        <f t="shared" si="2"/>
        <v>0</v>
      </c>
      <c r="E61" s="262"/>
      <c r="F61" s="262"/>
      <c r="G61" s="262"/>
      <c r="H61" s="262"/>
      <c r="I61" s="262"/>
      <c r="J61" s="263"/>
      <c r="K61" s="264"/>
      <c r="L61" s="264"/>
      <c r="M61" s="264"/>
      <c r="N61" s="264"/>
      <c r="O61" s="264"/>
      <c r="P61" s="264"/>
      <c r="Q61" s="264"/>
      <c r="R61" s="264"/>
      <c r="S61" s="264"/>
      <c r="T61" s="264"/>
      <c r="U61" s="264"/>
      <c r="V61" s="264"/>
      <c r="W61" s="264"/>
      <c r="X61" s="264"/>
      <c r="Y61" s="264"/>
      <c r="Z61" s="264"/>
      <c r="AA61" s="264"/>
      <c r="AB61" s="264"/>
      <c r="AC61" s="264"/>
      <c r="AD61" s="264"/>
      <c r="AE61" s="264"/>
      <c r="AF61" s="264"/>
      <c r="AG61" s="264"/>
      <c r="AH61" s="264"/>
      <c r="AI61" s="264"/>
      <c r="AJ61" s="264"/>
      <c r="AK61" s="264"/>
      <c r="AL61" s="264"/>
      <c r="AM61" s="264"/>
      <c r="AN61" s="113"/>
    </row>
    <row r="62" spans="1:40" ht="10.5" customHeight="1" outlineLevel="1" x14ac:dyDescent="0.3">
      <c r="A62" s="344"/>
      <c r="C62" s="260"/>
      <c r="D62" s="79">
        <f t="shared" si="2"/>
        <v>0</v>
      </c>
      <c r="E62" s="262"/>
      <c r="F62" s="262"/>
      <c r="G62" s="262"/>
      <c r="H62" s="262"/>
      <c r="I62" s="262"/>
      <c r="J62" s="263"/>
      <c r="K62" s="264"/>
      <c r="L62" s="264"/>
      <c r="M62" s="264"/>
      <c r="N62" s="264"/>
      <c r="O62" s="264"/>
      <c r="P62" s="264"/>
      <c r="Q62" s="264"/>
      <c r="R62" s="264"/>
      <c r="S62" s="264"/>
      <c r="T62" s="264"/>
      <c r="U62" s="264"/>
      <c r="V62" s="264"/>
      <c r="W62" s="264"/>
      <c r="X62" s="264"/>
      <c r="Y62" s="264"/>
      <c r="Z62" s="264"/>
      <c r="AA62" s="264"/>
      <c r="AB62" s="264"/>
      <c r="AC62" s="264"/>
      <c r="AD62" s="264"/>
      <c r="AE62" s="264"/>
      <c r="AF62" s="264"/>
      <c r="AG62" s="264"/>
      <c r="AH62" s="264"/>
      <c r="AI62" s="264"/>
      <c r="AJ62" s="264"/>
      <c r="AK62" s="264"/>
      <c r="AL62" s="264"/>
      <c r="AM62" s="264"/>
      <c r="AN62" s="113"/>
    </row>
    <row r="63" spans="1:40" ht="10.5" customHeight="1" outlineLevel="1" x14ac:dyDescent="0.3">
      <c r="A63" s="344"/>
      <c r="C63" s="260"/>
      <c r="D63" s="79">
        <f t="shared" si="2"/>
        <v>0</v>
      </c>
      <c r="E63" s="262"/>
      <c r="F63" s="262"/>
      <c r="G63" s="262"/>
      <c r="H63" s="262"/>
      <c r="I63" s="262"/>
      <c r="J63" s="263"/>
      <c r="K63" s="264"/>
      <c r="L63" s="264"/>
      <c r="M63" s="264"/>
      <c r="N63" s="264"/>
      <c r="O63" s="264"/>
      <c r="P63" s="264"/>
      <c r="Q63" s="264"/>
      <c r="R63" s="264"/>
      <c r="S63" s="264"/>
      <c r="T63" s="264"/>
      <c r="U63" s="264"/>
      <c r="V63" s="264"/>
      <c r="W63" s="264"/>
      <c r="X63" s="264"/>
      <c r="Y63" s="264"/>
      <c r="Z63" s="264"/>
      <c r="AA63" s="264"/>
      <c r="AB63" s="264"/>
      <c r="AC63" s="264"/>
      <c r="AD63" s="264"/>
      <c r="AE63" s="264"/>
      <c r="AF63" s="264"/>
      <c r="AG63" s="264"/>
      <c r="AH63" s="264"/>
      <c r="AI63" s="264"/>
      <c r="AJ63" s="264"/>
      <c r="AK63" s="264"/>
      <c r="AL63" s="264"/>
      <c r="AM63" s="264"/>
      <c r="AN63" s="113"/>
    </row>
    <row r="64" spans="1:40" ht="10.5" customHeight="1" outlineLevel="1" x14ac:dyDescent="0.3">
      <c r="A64" s="344"/>
      <c r="C64" s="260"/>
      <c r="D64" s="79">
        <f t="shared" si="2"/>
        <v>0</v>
      </c>
      <c r="E64" s="262"/>
      <c r="F64" s="262"/>
      <c r="G64" s="262"/>
      <c r="H64" s="262"/>
      <c r="I64" s="262"/>
      <c r="J64" s="263"/>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113"/>
    </row>
    <row r="65" spans="1:51" s="15" customFormat="1" x14ac:dyDescent="0.3">
      <c r="A65" s="344"/>
      <c r="C65" s="70" t="s">
        <v>119</v>
      </c>
      <c r="D65" s="79">
        <f t="shared" si="2"/>
        <v>0</v>
      </c>
      <c r="E65" s="265">
        <f>SUM(E15:E64)</f>
        <v>0</v>
      </c>
      <c r="F65" s="265">
        <f t="shared" ref="F65:AM65" si="3">SUM(F15:F64)</f>
        <v>0</v>
      </c>
      <c r="G65" s="265">
        <f t="shared" si="3"/>
        <v>0</v>
      </c>
      <c r="H65" s="265">
        <f t="shared" si="3"/>
        <v>0</v>
      </c>
      <c r="I65" s="265">
        <f t="shared" si="3"/>
        <v>0</v>
      </c>
      <c r="J65" s="265">
        <f>SUM(J15:J64)</f>
        <v>0</v>
      </c>
      <c r="K65" s="265">
        <f>SUM(K15:K64)</f>
        <v>0</v>
      </c>
      <c r="L65" s="265">
        <f>SUM(L15:L64)</f>
        <v>0</v>
      </c>
      <c r="M65" s="265">
        <f t="shared" si="3"/>
        <v>0</v>
      </c>
      <c r="N65" s="265">
        <f t="shared" si="3"/>
        <v>0</v>
      </c>
      <c r="O65" s="265">
        <f t="shared" si="3"/>
        <v>0</v>
      </c>
      <c r="P65" s="265">
        <f t="shared" si="3"/>
        <v>0</v>
      </c>
      <c r="Q65" s="265">
        <f t="shared" si="3"/>
        <v>0</v>
      </c>
      <c r="R65" s="265">
        <f t="shared" si="3"/>
        <v>0</v>
      </c>
      <c r="S65" s="265">
        <f t="shared" si="3"/>
        <v>0</v>
      </c>
      <c r="T65" s="265">
        <f t="shared" si="3"/>
        <v>0</v>
      </c>
      <c r="U65" s="265">
        <f t="shared" si="3"/>
        <v>0</v>
      </c>
      <c r="V65" s="265">
        <f t="shared" si="3"/>
        <v>0</v>
      </c>
      <c r="W65" s="265">
        <f t="shared" si="3"/>
        <v>0</v>
      </c>
      <c r="X65" s="265">
        <f t="shared" si="3"/>
        <v>0</v>
      </c>
      <c r="Y65" s="265">
        <f t="shared" si="3"/>
        <v>0</v>
      </c>
      <c r="Z65" s="265">
        <f t="shared" si="3"/>
        <v>0</v>
      </c>
      <c r="AA65" s="265">
        <f t="shared" si="3"/>
        <v>0</v>
      </c>
      <c r="AB65" s="265">
        <f t="shared" si="3"/>
        <v>0</v>
      </c>
      <c r="AC65" s="265">
        <f t="shared" si="3"/>
        <v>0</v>
      </c>
      <c r="AD65" s="265">
        <f t="shared" si="3"/>
        <v>0</v>
      </c>
      <c r="AE65" s="265">
        <f t="shared" si="3"/>
        <v>0</v>
      </c>
      <c r="AF65" s="265">
        <f t="shared" si="3"/>
        <v>0</v>
      </c>
      <c r="AG65" s="265">
        <f t="shared" si="3"/>
        <v>0</v>
      </c>
      <c r="AH65" s="265">
        <f t="shared" si="3"/>
        <v>0</v>
      </c>
      <c r="AI65" s="265">
        <f t="shared" si="3"/>
        <v>0</v>
      </c>
      <c r="AJ65" s="265">
        <f t="shared" si="3"/>
        <v>0</v>
      </c>
      <c r="AK65" s="265">
        <f t="shared" si="3"/>
        <v>0</v>
      </c>
      <c r="AL65" s="265">
        <f t="shared" si="3"/>
        <v>0</v>
      </c>
      <c r="AM65" s="265">
        <f t="shared" si="3"/>
        <v>0</v>
      </c>
      <c r="AN65" s="113"/>
      <c r="AO65" s="6"/>
      <c r="AY65" s="16"/>
    </row>
    <row r="66" spans="1:51" s="15" customFormat="1" x14ac:dyDescent="0.3">
      <c r="A66" s="344"/>
      <c r="C66" s="37"/>
      <c r="D66" s="37"/>
      <c r="E66" s="67"/>
      <c r="F66" s="67"/>
      <c r="G66" s="67"/>
      <c r="H66" s="67"/>
      <c r="I66" s="67"/>
      <c r="J66" s="67"/>
      <c r="K66" s="67"/>
      <c r="L66" s="67"/>
      <c r="M66" s="67"/>
      <c r="N66" s="67"/>
      <c r="O66" s="67"/>
      <c r="P66" s="67"/>
      <c r="Q66" s="67"/>
      <c r="R66" s="67"/>
      <c r="S66" s="67"/>
      <c r="T66" s="67"/>
      <c r="U66" s="67"/>
      <c r="V66" s="67"/>
      <c r="W66" s="67"/>
      <c r="X66" s="67"/>
      <c r="Y66" s="67"/>
      <c r="Z66" s="67"/>
      <c r="AA66" s="67"/>
      <c r="AB66" s="67"/>
      <c r="AC66" s="67"/>
      <c r="AD66" s="67"/>
      <c r="AE66" s="67"/>
      <c r="AF66" s="67"/>
      <c r="AG66" s="67"/>
      <c r="AH66" s="67"/>
      <c r="AI66" s="67"/>
      <c r="AJ66" s="67"/>
      <c r="AK66" s="67"/>
      <c r="AL66" s="67"/>
      <c r="AM66" s="67"/>
      <c r="AN66" s="67"/>
      <c r="AO66" s="6"/>
      <c r="AY66" s="16"/>
    </row>
    <row r="67" spans="1:51" s="15" customFormat="1" x14ac:dyDescent="0.3">
      <c r="A67" s="344"/>
      <c r="C67" s="53"/>
      <c r="D67" s="53"/>
      <c r="E67" s="54"/>
      <c r="F67" s="54"/>
      <c r="G67" s="54"/>
      <c r="H67" s="54"/>
      <c r="I67" s="54"/>
      <c r="J67" s="54"/>
      <c r="K67" s="54"/>
      <c r="L67" s="54"/>
      <c r="M67" s="54"/>
      <c r="N67" s="54"/>
      <c r="O67" s="54"/>
      <c r="P67" s="54"/>
      <c r="Q67" s="54"/>
      <c r="R67" s="54"/>
      <c r="S67" s="54"/>
      <c r="T67" s="54"/>
      <c r="U67" s="54"/>
      <c r="V67" s="54"/>
      <c r="W67" s="54"/>
      <c r="X67" s="54"/>
      <c r="Y67" s="54"/>
      <c r="Z67" s="54"/>
      <c r="AA67" s="54"/>
      <c r="AB67" s="54"/>
      <c r="AC67" s="54"/>
      <c r="AD67" s="54"/>
      <c r="AE67" s="54"/>
      <c r="AF67" s="54"/>
      <c r="AG67" s="54"/>
      <c r="AH67" s="54"/>
      <c r="AI67" s="54"/>
      <c r="AJ67" s="54"/>
      <c r="AK67" s="54"/>
      <c r="AL67" s="54"/>
      <c r="AM67" s="54"/>
      <c r="AN67" s="54"/>
      <c r="AO67" s="54"/>
      <c r="AY67" s="16"/>
    </row>
    <row r="68" spans="1:51" s="159" customFormat="1" ht="21" x14ac:dyDescent="0.3">
      <c r="A68" s="344"/>
      <c r="C68" s="152" t="s">
        <v>118</v>
      </c>
      <c r="D68" s="152"/>
      <c r="E68" s="160"/>
      <c r="F68" s="160"/>
      <c r="G68" s="160"/>
      <c r="H68" s="160"/>
      <c r="I68" s="160"/>
      <c r="J68" s="161"/>
      <c r="K68" s="161"/>
      <c r="L68" s="161"/>
      <c r="M68" s="161"/>
      <c r="N68" s="161"/>
      <c r="O68" s="161"/>
      <c r="P68" s="161"/>
      <c r="Q68" s="161"/>
      <c r="R68" s="161"/>
      <c r="S68" s="161"/>
      <c r="T68" s="161"/>
      <c r="U68" s="161"/>
      <c r="V68" s="161"/>
      <c r="W68" s="161"/>
      <c r="X68" s="161"/>
      <c r="Y68" s="161"/>
      <c r="Z68" s="161"/>
      <c r="AA68" s="161"/>
      <c r="AB68" s="161"/>
      <c r="AC68" s="161"/>
      <c r="AD68" s="161"/>
      <c r="AE68" s="161"/>
      <c r="AF68" s="161"/>
      <c r="AG68" s="161"/>
      <c r="AH68" s="161"/>
      <c r="AI68" s="161"/>
      <c r="AJ68" s="161"/>
      <c r="AK68" s="161"/>
      <c r="AL68" s="161"/>
      <c r="AM68" s="161"/>
      <c r="AN68" s="54"/>
      <c r="AO68" s="54"/>
      <c r="AY68" s="162"/>
    </row>
    <row r="69" spans="1:51" s="142" customFormat="1" ht="6.6" x14ac:dyDescent="0.3">
      <c r="A69" s="344"/>
      <c r="C69" s="137"/>
      <c r="D69" s="137"/>
      <c r="E69" s="143"/>
      <c r="F69" s="143"/>
      <c r="G69" s="143"/>
      <c r="H69" s="143"/>
      <c r="I69" s="143"/>
      <c r="J69" s="144"/>
      <c r="K69" s="144"/>
      <c r="L69" s="144"/>
      <c r="M69" s="144"/>
      <c r="N69" s="144"/>
      <c r="O69" s="144"/>
      <c r="P69" s="144"/>
      <c r="Q69" s="144"/>
      <c r="R69" s="144"/>
      <c r="S69" s="144"/>
      <c r="T69" s="144"/>
      <c r="U69" s="144"/>
      <c r="V69" s="144"/>
      <c r="W69" s="144"/>
      <c r="X69" s="144"/>
      <c r="Y69" s="144"/>
      <c r="Z69" s="144"/>
      <c r="AA69" s="144"/>
      <c r="AB69" s="144"/>
      <c r="AC69" s="144"/>
      <c r="AD69" s="144"/>
      <c r="AE69" s="144"/>
      <c r="AF69" s="144"/>
      <c r="AG69" s="144"/>
      <c r="AH69" s="144"/>
      <c r="AI69" s="144"/>
      <c r="AJ69" s="144"/>
      <c r="AK69" s="144"/>
      <c r="AL69" s="144"/>
      <c r="AM69" s="144"/>
      <c r="AN69" s="144"/>
      <c r="AO69" s="144"/>
      <c r="AY69" s="145"/>
    </row>
    <row r="70" spans="1:51" s="7" customFormat="1" x14ac:dyDescent="0.3">
      <c r="A70" s="344"/>
      <c r="C70" s="4"/>
      <c r="D70" s="4"/>
      <c r="E70" s="30" t="s">
        <v>120</v>
      </c>
      <c r="F70" s="31"/>
      <c r="G70" s="31"/>
      <c r="H70" s="31"/>
      <c r="I70" s="31"/>
      <c r="J70" s="109" t="s">
        <v>49</v>
      </c>
      <c r="K70" s="31"/>
      <c r="L70" s="31"/>
      <c r="M70" s="30"/>
      <c r="N70" s="30"/>
      <c r="O70" s="30"/>
      <c r="P70" s="30"/>
      <c r="Q70" s="30"/>
      <c r="R70" s="30"/>
      <c r="S70" s="30"/>
      <c r="T70" s="30"/>
      <c r="U70" s="30"/>
      <c r="V70" s="30"/>
      <c r="W70" s="30"/>
      <c r="X70" s="30"/>
      <c r="Y70" s="30"/>
      <c r="Z70" s="30"/>
      <c r="AA70" s="30"/>
      <c r="AB70" s="30"/>
      <c r="AC70" s="30"/>
      <c r="AD70" s="30"/>
      <c r="AE70" s="30"/>
      <c r="AF70" s="30"/>
      <c r="AG70" s="30"/>
      <c r="AH70" s="30"/>
      <c r="AI70" s="30"/>
      <c r="AJ70" s="30"/>
      <c r="AK70" s="30"/>
      <c r="AL70" s="30"/>
      <c r="AM70" s="150" t="s">
        <v>122</v>
      </c>
      <c r="AN70" s="4"/>
      <c r="AO70" s="54"/>
      <c r="AP70" s="4"/>
      <c r="AQ70" s="4"/>
      <c r="AR70" s="4"/>
      <c r="AS70" s="4"/>
      <c r="AT70" s="4"/>
      <c r="AU70" s="4"/>
      <c r="AV70" s="4"/>
      <c r="AW70" s="4"/>
      <c r="AX70" s="4"/>
      <c r="AY70" s="4"/>
    </row>
    <row r="71" spans="1:51" s="7" customFormat="1" x14ac:dyDescent="0.3">
      <c r="A71" s="344"/>
      <c r="C71" s="23" t="s">
        <v>124</v>
      </c>
      <c r="D71" s="35" t="s">
        <v>10</v>
      </c>
      <c r="E71" s="35">
        <f t="shared" ref="E71" si="4">F71-1</f>
        <v>-5</v>
      </c>
      <c r="F71" s="35">
        <f t="shared" ref="F71" si="5">G71-1</f>
        <v>-4</v>
      </c>
      <c r="G71" s="35">
        <f t="shared" ref="G71" si="6">H71-1</f>
        <v>-3</v>
      </c>
      <c r="H71" s="35">
        <f>I71-1</f>
        <v>-2</v>
      </c>
      <c r="I71" s="35">
        <f>J71-1</f>
        <v>-1</v>
      </c>
      <c r="J71" s="109">
        <f>'I.2 Base'!D7</f>
        <v>0</v>
      </c>
      <c r="K71" s="35">
        <f>J71+1</f>
        <v>1</v>
      </c>
      <c r="L71" s="35">
        <f t="shared" ref="L71" si="7">K71+1</f>
        <v>2</v>
      </c>
      <c r="M71" s="35">
        <f t="shared" ref="M71" si="8">L71+1</f>
        <v>3</v>
      </c>
      <c r="N71" s="35">
        <f t="shared" ref="N71" si="9">M71+1</f>
        <v>4</v>
      </c>
      <c r="O71" s="35">
        <f t="shared" ref="O71" si="10">N71+1</f>
        <v>5</v>
      </c>
      <c r="P71" s="35">
        <f t="shared" ref="P71" si="11">O71+1</f>
        <v>6</v>
      </c>
      <c r="Q71" s="35">
        <f t="shared" ref="Q71" si="12">P71+1</f>
        <v>7</v>
      </c>
      <c r="R71" s="35">
        <f t="shared" ref="R71" si="13">Q71+1</f>
        <v>8</v>
      </c>
      <c r="S71" s="35">
        <f t="shared" ref="S71" si="14">R71+1</f>
        <v>9</v>
      </c>
      <c r="T71" s="35">
        <f t="shared" ref="T71" si="15">S71+1</f>
        <v>10</v>
      </c>
      <c r="U71" s="35">
        <f t="shared" ref="U71" si="16">T71+1</f>
        <v>11</v>
      </c>
      <c r="V71" s="35">
        <f t="shared" ref="V71" si="17">U71+1</f>
        <v>12</v>
      </c>
      <c r="W71" s="35">
        <f t="shared" ref="W71" si="18">V71+1</f>
        <v>13</v>
      </c>
      <c r="X71" s="35">
        <f t="shared" ref="X71" si="19">W71+1</f>
        <v>14</v>
      </c>
      <c r="Y71" s="35">
        <f t="shared" ref="Y71" si="20">X71+1</f>
        <v>15</v>
      </c>
      <c r="Z71" s="35">
        <f t="shared" ref="Z71" si="21">Y71+1</f>
        <v>16</v>
      </c>
      <c r="AA71" s="35">
        <f t="shared" ref="AA71" si="22">Z71+1</f>
        <v>17</v>
      </c>
      <c r="AB71" s="35">
        <f t="shared" ref="AB71" si="23">AA71+1</f>
        <v>18</v>
      </c>
      <c r="AC71" s="35">
        <f t="shared" ref="AC71" si="24">AB71+1</f>
        <v>19</v>
      </c>
      <c r="AD71" s="35">
        <f t="shared" ref="AD71" si="25">AC71+1</f>
        <v>20</v>
      </c>
      <c r="AE71" s="35">
        <f t="shared" ref="AE71" si="26">AD71+1</f>
        <v>21</v>
      </c>
      <c r="AF71" s="35">
        <f t="shared" ref="AF71" si="27">AE71+1</f>
        <v>22</v>
      </c>
      <c r="AG71" s="35">
        <f t="shared" ref="AG71" si="28">AF71+1</f>
        <v>23</v>
      </c>
      <c r="AH71" s="35">
        <f t="shared" ref="AH71" si="29">AG71+1</f>
        <v>24</v>
      </c>
      <c r="AI71" s="35">
        <f t="shared" ref="AI71" si="30">AH71+1</f>
        <v>25</v>
      </c>
      <c r="AJ71" s="35">
        <f t="shared" ref="AJ71" si="31">AI71+1</f>
        <v>26</v>
      </c>
      <c r="AK71" s="35">
        <f t="shared" ref="AK71" si="32">AJ71+1</f>
        <v>27</v>
      </c>
      <c r="AL71" s="35">
        <f t="shared" ref="AL71" si="33">AK71+1</f>
        <v>28</v>
      </c>
      <c r="AM71" s="35">
        <f t="shared" ref="AM71" si="34">AL71+1</f>
        <v>29</v>
      </c>
      <c r="AN71" s="112"/>
      <c r="AO71" s="54"/>
      <c r="AY71" s="10"/>
    </row>
    <row r="72" spans="1:51" x14ac:dyDescent="0.3">
      <c r="A72" s="344"/>
      <c r="C72" s="266" t="s">
        <v>117</v>
      </c>
      <c r="D72" s="79">
        <f>SUM(E72:AM72)</f>
        <v>0</v>
      </c>
      <c r="E72" s="267"/>
      <c r="F72" s="267"/>
      <c r="G72" s="267"/>
      <c r="H72" s="267"/>
      <c r="I72" s="267"/>
      <c r="J72" s="268"/>
      <c r="K72" s="267"/>
      <c r="L72" s="267"/>
      <c r="M72" s="267"/>
      <c r="N72" s="267"/>
      <c r="O72" s="267"/>
      <c r="P72" s="267"/>
      <c r="Q72" s="267"/>
      <c r="R72" s="267"/>
      <c r="S72" s="267"/>
      <c r="T72" s="267"/>
      <c r="U72" s="267"/>
      <c r="V72" s="267"/>
      <c r="W72" s="267"/>
      <c r="X72" s="267"/>
      <c r="Y72" s="267"/>
      <c r="Z72" s="267"/>
      <c r="AA72" s="267"/>
      <c r="AB72" s="267"/>
      <c r="AC72" s="267"/>
      <c r="AD72" s="267"/>
      <c r="AE72" s="267"/>
      <c r="AF72" s="267"/>
      <c r="AG72" s="267"/>
      <c r="AH72" s="267"/>
      <c r="AI72" s="267"/>
      <c r="AJ72" s="267"/>
      <c r="AK72" s="267"/>
      <c r="AL72" s="267"/>
      <c r="AM72" s="267"/>
      <c r="AN72" s="117"/>
      <c r="AO72" s="54"/>
    </row>
    <row r="73" spans="1:51" x14ac:dyDescent="0.3">
      <c r="A73" s="344"/>
      <c r="C73" s="266"/>
      <c r="D73" s="79">
        <f t="shared" ref="D73:D121" si="35">SUM(E73:AM73)</f>
        <v>0</v>
      </c>
      <c r="E73" s="267"/>
      <c r="F73" s="267"/>
      <c r="G73" s="267"/>
      <c r="H73" s="267"/>
      <c r="I73" s="267"/>
      <c r="J73" s="269"/>
      <c r="K73" s="270"/>
      <c r="L73" s="270"/>
      <c r="M73" s="270"/>
      <c r="N73" s="270"/>
      <c r="O73" s="270"/>
      <c r="P73" s="270"/>
      <c r="Q73" s="270"/>
      <c r="R73" s="270"/>
      <c r="S73" s="270"/>
      <c r="T73" s="270"/>
      <c r="U73" s="270"/>
      <c r="V73" s="270"/>
      <c r="W73" s="270"/>
      <c r="X73" s="270"/>
      <c r="Y73" s="270"/>
      <c r="Z73" s="270"/>
      <c r="AA73" s="270"/>
      <c r="AB73" s="270"/>
      <c r="AC73" s="270"/>
      <c r="AD73" s="270"/>
      <c r="AE73" s="270"/>
      <c r="AF73" s="270"/>
      <c r="AG73" s="270"/>
      <c r="AH73" s="270"/>
      <c r="AI73" s="270"/>
      <c r="AJ73" s="270"/>
      <c r="AK73" s="270"/>
      <c r="AL73" s="270"/>
      <c r="AM73" s="270"/>
      <c r="AN73" s="119"/>
      <c r="AO73" s="54"/>
    </row>
    <row r="74" spans="1:51" x14ac:dyDescent="0.3">
      <c r="A74" s="344"/>
      <c r="C74" s="260"/>
      <c r="D74" s="79">
        <f t="shared" si="35"/>
        <v>0</v>
      </c>
      <c r="E74" s="262"/>
      <c r="F74" s="262"/>
      <c r="G74" s="262"/>
      <c r="H74" s="262"/>
      <c r="I74" s="262"/>
      <c r="J74" s="263"/>
      <c r="K74" s="264"/>
      <c r="L74" s="264"/>
      <c r="M74" s="264"/>
      <c r="N74" s="264"/>
      <c r="O74" s="264"/>
      <c r="P74" s="264"/>
      <c r="Q74" s="264"/>
      <c r="R74" s="264"/>
      <c r="S74" s="264"/>
      <c r="T74" s="264"/>
      <c r="U74" s="264"/>
      <c r="V74" s="264"/>
      <c r="W74" s="264"/>
      <c r="X74" s="264"/>
      <c r="Y74" s="264"/>
      <c r="Z74" s="264"/>
      <c r="AA74" s="264"/>
      <c r="AB74" s="264"/>
      <c r="AC74" s="264"/>
      <c r="AD74" s="264"/>
      <c r="AE74" s="264"/>
      <c r="AF74" s="264"/>
      <c r="AG74" s="264"/>
      <c r="AH74" s="264"/>
      <c r="AI74" s="264"/>
      <c r="AJ74" s="264"/>
      <c r="AK74" s="264"/>
      <c r="AL74" s="264"/>
      <c r="AM74" s="264"/>
      <c r="AN74" s="113"/>
      <c r="AO74" s="54"/>
    </row>
    <row r="75" spans="1:51" x14ac:dyDescent="0.3">
      <c r="A75" s="344"/>
      <c r="C75" s="260"/>
      <c r="D75" s="79">
        <f t="shared" si="35"/>
        <v>0</v>
      </c>
      <c r="E75" s="264"/>
      <c r="F75" s="264"/>
      <c r="G75" s="264"/>
      <c r="H75" s="264"/>
      <c r="I75" s="264"/>
      <c r="J75" s="263"/>
      <c r="K75" s="264"/>
      <c r="L75" s="264"/>
      <c r="M75" s="264"/>
      <c r="N75" s="264"/>
      <c r="O75" s="264"/>
      <c r="P75" s="264"/>
      <c r="Q75" s="264"/>
      <c r="R75" s="264"/>
      <c r="S75" s="264"/>
      <c r="T75" s="264"/>
      <c r="U75" s="264"/>
      <c r="V75" s="264"/>
      <c r="W75" s="264"/>
      <c r="X75" s="264"/>
      <c r="Y75" s="264"/>
      <c r="Z75" s="264"/>
      <c r="AA75" s="264"/>
      <c r="AB75" s="264"/>
      <c r="AC75" s="264"/>
      <c r="AD75" s="264"/>
      <c r="AE75" s="264"/>
      <c r="AF75" s="264"/>
      <c r="AG75" s="264"/>
      <c r="AH75" s="264"/>
      <c r="AI75" s="264"/>
      <c r="AJ75" s="264"/>
      <c r="AK75" s="264"/>
      <c r="AL75" s="264"/>
      <c r="AM75" s="264"/>
      <c r="AN75" s="113"/>
      <c r="AO75" s="54"/>
    </row>
    <row r="76" spans="1:51" x14ac:dyDescent="0.3">
      <c r="A76" s="344"/>
      <c r="C76" s="260"/>
      <c r="D76" s="79">
        <f t="shared" si="35"/>
        <v>0</v>
      </c>
      <c r="E76" s="262"/>
      <c r="F76" s="262"/>
      <c r="G76" s="262"/>
      <c r="H76" s="262"/>
      <c r="I76" s="262"/>
      <c r="J76" s="263"/>
      <c r="K76" s="264"/>
      <c r="L76" s="264"/>
      <c r="M76" s="264"/>
      <c r="N76" s="264"/>
      <c r="O76" s="264"/>
      <c r="P76" s="264"/>
      <c r="Q76" s="264"/>
      <c r="R76" s="264"/>
      <c r="S76" s="264"/>
      <c r="T76" s="264"/>
      <c r="U76" s="264"/>
      <c r="V76" s="264"/>
      <c r="W76" s="264"/>
      <c r="X76" s="264"/>
      <c r="Y76" s="264"/>
      <c r="Z76" s="264"/>
      <c r="AA76" s="264"/>
      <c r="AB76" s="264"/>
      <c r="AC76" s="264"/>
      <c r="AD76" s="264"/>
      <c r="AE76" s="264"/>
      <c r="AF76" s="264"/>
      <c r="AG76" s="264"/>
      <c r="AH76" s="264"/>
      <c r="AI76" s="264"/>
      <c r="AJ76" s="264"/>
      <c r="AK76" s="264"/>
      <c r="AL76" s="264"/>
      <c r="AM76" s="264"/>
      <c r="AN76" s="113"/>
      <c r="AO76" s="54"/>
    </row>
    <row r="77" spans="1:51" x14ac:dyDescent="0.3">
      <c r="A77" s="344"/>
      <c r="C77" s="260"/>
      <c r="D77" s="79">
        <f t="shared" si="35"/>
        <v>0</v>
      </c>
      <c r="E77" s="262"/>
      <c r="F77" s="262"/>
      <c r="G77" s="262"/>
      <c r="H77" s="262"/>
      <c r="I77" s="262"/>
      <c r="J77" s="263"/>
      <c r="K77" s="264"/>
      <c r="L77" s="264"/>
      <c r="M77" s="264"/>
      <c r="N77" s="264"/>
      <c r="O77" s="264"/>
      <c r="P77" s="264"/>
      <c r="Q77" s="264"/>
      <c r="R77" s="264"/>
      <c r="S77" s="264"/>
      <c r="T77" s="264"/>
      <c r="U77" s="264"/>
      <c r="V77" s="264"/>
      <c r="W77" s="264"/>
      <c r="X77" s="264"/>
      <c r="Y77" s="264"/>
      <c r="Z77" s="264"/>
      <c r="AA77" s="264"/>
      <c r="AB77" s="264"/>
      <c r="AC77" s="264"/>
      <c r="AD77" s="264"/>
      <c r="AE77" s="264"/>
      <c r="AF77" s="264"/>
      <c r="AG77" s="264"/>
      <c r="AH77" s="264"/>
      <c r="AI77" s="264"/>
      <c r="AJ77" s="264"/>
      <c r="AK77" s="264"/>
      <c r="AL77" s="264"/>
      <c r="AM77" s="264"/>
      <c r="AN77" s="113"/>
      <c r="AO77" s="54"/>
    </row>
    <row r="78" spans="1:51" x14ac:dyDescent="0.3">
      <c r="A78" s="344"/>
      <c r="C78" s="260"/>
      <c r="D78" s="79">
        <f t="shared" si="35"/>
        <v>0</v>
      </c>
      <c r="E78" s="262"/>
      <c r="F78" s="262"/>
      <c r="G78" s="262"/>
      <c r="H78" s="262"/>
      <c r="I78" s="262"/>
      <c r="J78" s="263"/>
      <c r="K78" s="264"/>
      <c r="L78" s="264"/>
      <c r="M78" s="264"/>
      <c r="N78" s="264"/>
      <c r="O78" s="264"/>
      <c r="P78" s="264"/>
      <c r="Q78" s="264"/>
      <c r="R78" s="264"/>
      <c r="S78" s="264"/>
      <c r="T78" s="264"/>
      <c r="U78" s="264"/>
      <c r="V78" s="264"/>
      <c r="W78" s="264"/>
      <c r="X78" s="264"/>
      <c r="Y78" s="264"/>
      <c r="Z78" s="264"/>
      <c r="AA78" s="264"/>
      <c r="AB78" s="264"/>
      <c r="AC78" s="264"/>
      <c r="AD78" s="264"/>
      <c r="AE78" s="264"/>
      <c r="AF78" s="264"/>
      <c r="AG78" s="264"/>
      <c r="AH78" s="264"/>
      <c r="AI78" s="264"/>
      <c r="AJ78" s="264"/>
      <c r="AK78" s="264"/>
      <c r="AL78" s="264"/>
      <c r="AM78" s="264"/>
      <c r="AN78" s="113"/>
      <c r="AO78" s="54"/>
    </row>
    <row r="79" spans="1:51" x14ac:dyDescent="0.3">
      <c r="A79" s="344"/>
      <c r="C79" s="260"/>
      <c r="D79" s="79">
        <f t="shared" si="35"/>
        <v>0</v>
      </c>
      <c r="E79" s="262"/>
      <c r="F79" s="262"/>
      <c r="G79" s="262"/>
      <c r="H79" s="262"/>
      <c r="I79" s="262"/>
      <c r="J79" s="263"/>
      <c r="K79" s="264"/>
      <c r="L79" s="264"/>
      <c r="M79" s="264"/>
      <c r="N79" s="264"/>
      <c r="O79" s="264"/>
      <c r="P79" s="264"/>
      <c r="Q79" s="264"/>
      <c r="R79" s="264"/>
      <c r="S79" s="264"/>
      <c r="T79" s="264"/>
      <c r="U79" s="264"/>
      <c r="V79" s="264"/>
      <c r="W79" s="264"/>
      <c r="X79" s="264"/>
      <c r="Y79" s="264"/>
      <c r="Z79" s="264"/>
      <c r="AA79" s="264"/>
      <c r="AB79" s="264"/>
      <c r="AC79" s="264"/>
      <c r="AD79" s="264"/>
      <c r="AE79" s="264"/>
      <c r="AF79" s="264"/>
      <c r="AG79" s="264"/>
      <c r="AH79" s="264"/>
      <c r="AI79" s="264"/>
      <c r="AJ79" s="264"/>
      <c r="AK79" s="264"/>
      <c r="AL79" s="264"/>
      <c r="AM79" s="264"/>
      <c r="AN79" s="113"/>
      <c r="AO79" s="54"/>
    </row>
    <row r="80" spans="1:51" x14ac:dyDescent="0.3">
      <c r="A80" s="344"/>
      <c r="C80" s="260"/>
      <c r="D80" s="79">
        <f t="shared" si="35"/>
        <v>0</v>
      </c>
      <c r="E80" s="262"/>
      <c r="F80" s="262"/>
      <c r="G80" s="262"/>
      <c r="H80" s="262"/>
      <c r="I80" s="262"/>
      <c r="J80" s="263"/>
      <c r="K80" s="264"/>
      <c r="L80" s="264"/>
      <c r="M80" s="264"/>
      <c r="N80" s="264"/>
      <c r="O80" s="264"/>
      <c r="P80" s="264"/>
      <c r="Q80" s="264"/>
      <c r="R80" s="264"/>
      <c r="S80" s="264"/>
      <c r="T80" s="264"/>
      <c r="U80" s="264"/>
      <c r="V80" s="264"/>
      <c r="W80" s="264"/>
      <c r="X80" s="264"/>
      <c r="Y80" s="264"/>
      <c r="Z80" s="264"/>
      <c r="AA80" s="264"/>
      <c r="AB80" s="264"/>
      <c r="AC80" s="264"/>
      <c r="AD80" s="264"/>
      <c r="AE80" s="264"/>
      <c r="AF80" s="264"/>
      <c r="AG80" s="264"/>
      <c r="AH80" s="264"/>
      <c r="AI80" s="264"/>
      <c r="AJ80" s="264"/>
      <c r="AK80" s="264"/>
      <c r="AL80" s="264"/>
      <c r="AM80" s="264"/>
      <c r="AN80" s="113"/>
      <c r="AO80" s="54"/>
    </row>
    <row r="81" spans="1:41" x14ac:dyDescent="0.3">
      <c r="A81" s="344"/>
      <c r="C81" s="261"/>
      <c r="D81" s="79">
        <f t="shared" si="35"/>
        <v>0</v>
      </c>
      <c r="E81" s="262"/>
      <c r="F81" s="262"/>
      <c r="G81" s="262"/>
      <c r="H81" s="262"/>
      <c r="I81" s="262"/>
      <c r="J81" s="263"/>
      <c r="K81" s="264"/>
      <c r="L81" s="264"/>
      <c r="M81" s="264"/>
      <c r="N81" s="264"/>
      <c r="O81" s="264"/>
      <c r="P81" s="264"/>
      <c r="Q81" s="264"/>
      <c r="R81" s="264"/>
      <c r="S81" s="264"/>
      <c r="T81" s="264"/>
      <c r="U81" s="264"/>
      <c r="V81" s="264"/>
      <c r="W81" s="264"/>
      <c r="X81" s="264"/>
      <c r="Y81" s="264"/>
      <c r="Z81" s="264"/>
      <c r="AA81" s="264"/>
      <c r="AB81" s="264"/>
      <c r="AC81" s="264"/>
      <c r="AD81" s="264"/>
      <c r="AE81" s="264"/>
      <c r="AF81" s="264"/>
      <c r="AG81" s="264"/>
      <c r="AH81" s="264"/>
      <c r="AI81" s="264"/>
      <c r="AJ81" s="264"/>
      <c r="AK81" s="264"/>
      <c r="AL81" s="264"/>
      <c r="AM81" s="264"/>
      <c r="AN81" s="113"/>
      <c r="AO81" s="54"/>
    </row>
    <row r="82" spans="1:41" ht="10.5" customHeight="1" outlineLevel="1" x14ac:dyDescent="0.3">
      <c r="A82" s="344"/>
      <c r="C82" s="260"/>
      <c r="D82" s="79">
        <f t="shared" si="35"/>
        <v>0</v>
      </c>
      <c r="E82" s="262"/>
      <c r="F82" s="262"/>
      <c r="G82" s="262"/>
      <c r="H82" s="262"/>
      <c r="I82" s="262"/>
      <c r="J82" s="263"/>
      <c r="K82" s="264"/>
      <c r="L82" s="264"/>
      <c r="M82" s="264"/>
      <c r="N82" s="264"/>
      <c r="O82" s="264"/>
      <c r="P82" s="264"/>
      <c r="Q82" s="264"/>
      <c r="R82" s="264"/>
      <c r="S82" s="264"/>
      <c r="T82" s="264"/>
      <c r="U82" s="264"/>
      <c r="V82" s="264"/>
      <c r="W82" s="264"/>
      <c r="X82" s="264"/>
      <c r="Y82" s="264"/>
      <c r="Z82" s="264"/>
      <c r="AA82" s="264"/>
      <c r="AB82" s="264"/>
      <c r="AC82" s="264"/>
      <c r="AD82" s="264"/>
      <c r="AE82" s="264"/>
      <c r="AF82" s="264"/>
      <c r="AG82" s="264"/>
      <c r="AH82" s="264"/>
      <c r="AI82" s="264"/>
      <c r="AJ82" s="264"/>
      <c r="AK82" s="264"/>
      <c r="AL82" s="264"/>
      <c r="AM82" s="264"/>
      <c r="AN82" s="113"/>
      <c r="AO82" s="54"/>
    </row>
    <row r="83" spans="1:41" ht="10.5" customHeight="1" outlineLevel="1" x14ac:dyDescent="0.3">
      <c r="A83" s="344"/>
      <c r="C83" s="260"/>
      <c r="D83" s="79">
        <f t="shared" si="35"/>
        <v>0</v>
      </c>
      <c r="E83" s="262"/>
      <c r="F83" s="262"/>
      <c r="G83" s="262"/>
      <c r="H83" s="262"/>
      <c r="I83" s="262"/>
      <c r="J83" s="263"/>
      <c r="K83" s="264"/>
      <c r="L83" s="264"/>
      <c r="M83" s="264"/>
      <c r="N83" s="264"/>
      <c r="O83" s="264"/>
      <c r="P83" s="264"/>
      <c r="Q83" s="264"/>
      <c r="R83" s="264"/>
      <c r="S83" s="264"/>
      <c r="T83" s="264"/>
      <c r="U83" s="264"/>
      <c r="V83" s="264"/>
      <c r="W83" s="264"/>
      <c r="X83" s="264"/>
      <c r="Y83" s="264"/>
      <c r="Z83" s="264"/>
      <c r="AA83" s="264"/>
      <c r="AB83" s="264"/>
      <c r="AC83" s="264"/>
      <c r="AD83" s="264"/>
      <c r="AE83" s="264"/>
      <c r="AF83" s="264"/>
      <c r="AG83" s="264"/>
      <c r="AH83" s="264"/>
      <c r="AI83" s="264"/>
      <c r="AJ83" s="264"/>
      <c r="AK83" s="264"/>
      <c r="AL83" s="264"/>
      <c r="AM83" s="264"/>
      <c r="AN83" s="113"/>
      <c r="AO83" s="54"/>
    </row>
    <row r="84" spans="1:41" ht="10.5" customHeight="1" outlineLevel="1" x14ac:dyDescent="0.3">
      <c r="A84" s="344"/>
      <c r="C84" s="260"/>
      <c r="D84" s="79">
        <f t="shared" si="35"/>
        <v>0</v>
      </c>
      <c r="E84" s="262"/>
      <c r="F84" s="262"/>
      <c r="G84" s="262"/>
      <c r="H84" s="262"/>
      <c r="I84" s="262"/>
      <c r="J84" s="263"/>
      <c r="K84" s="264"/>
      <c r="L84" s="264"/>
      <c r="M84" s="264"/>
      <c r="N84" s="264"/>
      <c r="O84" s="264"/>
      <c r="P84" s="264"/>
      <c r="Q84" s="264"/>
      <c r="R84" s="264"/>
      <c r="S84" s="264"/>
      <c r="T84" s="264"/>
      <c r="U84" s="264"/>
      <c r="V84" s="264"/>
      <c r="W84" s="264"/>
      <c r="X84" s="264"/>
      <c r="Y84" s="264"/>
      <c r="Z84" s="264"/>
      <c r="AA84" s="264"/>
      <c r="AB84" s="264"/>
      <c r="AC84" s="264"/>
      <c r="AD84" s="264"/>
      <c r="AE84" s="264"/>
      <c r="AF84" s="264"/>
      <c r="AG84" s="264"/>
      <c r="AH84" s="264"/>
      <c r="AI84" s="264"/>
      <c r="AJ84" s="264"/>
      <c r="AK84" s="264"/>
      <c r="AL84" s="264"/>
      <c r="AM84" s="264"/>
      <c r="AN84" s="113"/>
      <c r="AO84" s="54"/>
    </row>
    <row r="85" spans="1:41" ht="10.5" customHeight="1" outlineLevel="1" x14ac:dyDescent="0.3">
      <c r="A85" s="344"/>
      <c r="C85" s="260"/>
      <c r="D85" s="79">
        <f t="shared" si="35"/>
        <v>0</v>
      </c>
      <c r="E85" s="262"/>
      <c r="F85" s="262"/>
      <c r="G85" s="262"/>
      <c r="H85" s="262"/>
      <c r="I85" s="262"/>
      <c r="J85" s="263"/>
      <c r="K85" s="264"/>
      <c r="L85" s="264"/>
      <c r="M85" s="264"/>
      <c r="N85" s="264"/>
      <c r="O85" s="264"/>
      <c r="P85" s="264"/>
      <c r="Q85" s="264"/>
      <c r="R85" s="264"/>
      <c r="S85" s="264"/>
      <c r="T85" s="264"/>
      <c r="U85" s="264"/>
      <c r="V85" s="264"/>
      <c r="W85" s="264"/>
      <c r="X85" s="264"/>
      <c r="Y85" s="264"/>
      <c r="Z85" s="264"/>
      <c r="AA85" s="264"/>
      <c r="AB85" s="264"/>
      <c r="AC85" s="264"/>
      <c r="AD85" s="264"/>
      <c r="AE85" s="264"/>
      <c r="AF85" s="264"/>
      <c r="AG85" s="264"/>
      <c r="AH85" s="264"/>
      <c r="AI85" s="264"/>
      <c r="AJ85" s="264"/>
      <c r="AK85" s="264"/>
      <c r="AL85" s="264"/>
      <c r="AM85" s="264"/>
      <c r="AN85" s="113"/>
      <c r="AO85" s="54"/>
    </row>
    <row r="86" spans="1:41" ht="10.5" customHeight="1" outlineLevel="1" x14ac:dyDescent="0.3">
      <c r="A86" s="344"/>
      <c r="C86" s="260"/>
      <c r="D86" s="79">
        <f t="shared" si="35"/>
        <v>0</v>
      </c>
      <c r="E86" s="262"/>
      <c r="F86" s="262"/>
      <c r="G86" s="262"/>
      <c r="H86" s="262"/>
      <c r="I86" s="262"/>
      <c r="J86" s="263"/>
      <c r="K86" s="264"/>
      <c r="L86" s="264"/>
      <c r="M86" s="264"/>
      <c r="N86" s="264"/>
      <c r="O86" s="264"/>
      <c r="P86" s="264"/>
      <c r="Q86" s="264"/>
      <c r="R86" s="264"/>
      <c r="S86" s="264"/>
      <c r="T86" s="264"/>
      <c r="U86" s="264"/>
      <c r="V86" s="264"/>
      <c r="W86" s="264"/>
      <c r="X86" s="264"/>
      <c r="Y86" s="264"/>
      <c r="Z86" s="264"/>
      <c r="AA86" s="264"/>
      <c r="AB86" s="264"/>
      <c r="AC86" s="264"/>
      <c r="AD86" s="264"/>
      <c r="AE86" s="264"/>
      <c r="AF86" s="264"/>
      <c r="AG86" s="264"/>
      <c r="AH86" s="264"/>
      <c r="AI86" s="264"/>
      <c r="AJ86" s="264"/>
      <c r="AK86" s="264"/>
      <c r="AL86" s="264"/>
      <c r="AM86" s="264"/>
      <c r="AN86" s="113"/>
      <c r="AO86" s="54"/>
    </row>
    <row r="87" spans="1:41" ht="10.5" customHeight="1" outlineLevel="1" x14ac:dyDescent="0.3">
      <c r="A87" s="344"/>
      <c r="C87" s="260"/>
      <c r="D87" s="79">
        <f t="shared" si="35"/>
        <v>0</v>
      </c>
      <c r="E87" s="262"/>
      <c r="F87" s="262"/>
      <c r="G87" s="262"/>
      <c r="H87" s="262"/>
      <c r="I87" s="262"/>
      <c r="J87" s="263"/>
      <c r="K87" s="264"/>
      <c r="L87" s="264"/>
      <c r="M87" s="264"/>
      <c r="N87" s="264"/>
      <c r="O87" s="264"/>
      <c r="P87" s="264"/>
      <c r="Q87" s="264"/>
      <c r="R87" s="264"/>
      <c r="S87" s="264"/>
      <c r="T87" s="264"/>
      <c r="U87" s="264"/>
      <c r="V87" s="264"/>
      <c r="W87" s="264"/>
      <c r="X87" s="264"/>
      <c r="Y87" s="264"/>
      <c r="Z87" s="264"/>
      <c r="AA87" s="264"/>
      <c r="AB87" s="264"/>
      <c r="AC87" s="264"/>
      <c r="AD87" s="264"/>
      <c r="AE87" s="264"/>
      <c r="AF87" s="264"/>
      <c r="AG87" s="264"/>
      <c r="AH87" s="264"/>
      <c r="AI87" s="264"/>
      <c r="AJ87" s="264"/>
      <c r="AK87" s="264"/>
      <c r="AL87" s="264"/>
      <c r="AM87" s="264"/>
      <c r="AN87" s="113"/>
      <c r="AO87" s="54"/>
    </row>
    <row r="88" spans="1:41" ht="10.5" customHeight="1" outlineLevel="1" x14ac:dyDescent="0.3">
      <c r="A88" s="344"/>
      <c r="C88" s="260"/>
      <c r="D88" s="79">
        <f t="shared" si="35"/>
        <v>0</v>
      </c>
      <c r="E88" s="262"/>
      <c r="F88" s="262"/>
      <c r="G88" s="262"/>
      <c r="H88" s="262"/>
      <c r="I88" s="262"/>
      <c r="J88" s="263"/>
      <c r="K88" s="264"/>
      <c r="L88" s="264"/>
      <c r="M88" s="264"/>
      <c r="N88" s="264"/>
      <c r="O88" s="264"/>
      <c r="P88" s="264"/>
      <c r="Q88" s="264"/>
      <c r="R88" s="264"/>
      <c r="S88" s="264"/>
      <c r="T88" s="264"/>
      <c r="U88" s="264"/>
      <c r="V88" s="264"/>
      <c r="W88" s="264"/>
      <c r="X88" s="264"/>
      <c r="Y88" s="264"/>
      <c r="Z88" s="264"/>
      <c r="AA88" s="264"/>
      <c r="AB88" s="264"/>
      <c r="AC88" s="264"/>
      <c r="AD88" s="264"/>
      <c r="AE88" s="264"/>
      <c r="AF88" s="264"/>
      <c r="AG88" s="264"/>
      <c r="AH88" s="264"/>
      <c r="AI88" s="264"/>
      <c r="AJ88" s="264"/>
      <c r="AK88" s="264"/>
      <c r="AL88" s="264"/>
      <c r="AM88" s="264"/>
      <c r="AN88" s="113"/>
      <c r="AO88" s="54"/>
    </row>
    <row r="89" spans="1:41" ht="10.5" customHeight="1" outlineLevel="1" x14ac:dyDescent="0.3">
      <c r="A89" s="344"/>
      <c r="C89" s="260"/>
      <c r="D89" s="79">
        <f t="shared" si="35"/>
        <v>0</v>
      </c>
      <c r="E89" s="262"/>
      <c r="F89" s="262"/>
      <c r="G89" s="262"/>
      <c r="H89" s="262"/>
      <c r="I89" s="262"/>
      <c r="J89" s="263"/>
      <c r="K89" s="264"/>
      <c r="L89" s="264"/>
      <c r="M89" s="264"/>
      <c r="N89" s="264"/>
      <c r="O89" s="264"/>
      <c r="P89" s="264"/>
      <c r="Q89" s="264"/>
      <c r="R89" s="264"/>
      <c r="S89" s="264"/>
      <c r="T89" s="264"/>
      <c r="U89" s="264"/>
      <c r="V89" s="264"/>
      <c r="W89" s="264"/>
      <c r="X89" s="264"/>
      <c r="Y89" s="264"/>
      <c r="Z89" s="264"/>
      <c r="AA89" s="264"/>
      <c r="AB89" s="264"/>
      <c r="AC89" s="264"/>
      <c r="AD89" s="264"/>
      <c r="AE89" s="264"/>
      <c r="AF89" s="264"/>
      <c r="AG89" s="264"/>
      <c r="AH89" s="264"/>
      <c r="AI89" s="264"/>
      <c r="AJ89" s="264"/>
      <c r="AK89" s="264"/>
      <c r="AL89" s="264"/>
      <c r="AM89" s="264"/>
      <c r="AN89" s="113"/>
      <c r="AO89" s="54"/>
    </row>
    <row r="90" spans="1:41" ht="10.5" customHeight="1" outlineLevel="1" x14ac:dyDescent="0.3">
      <c r="A90" s="344"/>
      <c r="C90" s="260"/>
      <c r="D90" s="79">
        <f t="shared" si="35"/>
        <v>0</v>
      </c>
      <c r="E90" s="262"/>
      <c r="F90" s="262"/>
      <c r="G90" s="262"/>
      <c r="H90" s="262"/>
      <c r="I90" s="262"/>
      <c r="J90" s="263"/>
      <c r="K90" s="264"/>
      <c r="L90" s="264"/>
      <c r="M90" s="264"/>
      <c r="N90" s="264"/>
      <c r="O90" s="264"/>
      <c r="P90" s="264"/>
      <c r="Q90" s="264"/>
      <c r="R90" s="264"/>
      <c r="S90" s="264"/>
      <c r="T90" s="264"/>
      <c r="U90" s="264"/>
      <c r="V90" s="264"/>
      <c r="W90" s="264"/>
      <c r="X90" s="264"/>
      <c r="Y90" s="264"/>
      <c r="Z90" s="264"/>
      <c r="AA90" s="264"/>
      <c r="AB90" s="264"/>
      <c r="AC90" s="264"/>
      <c r="AD90" s="264"/>
      <c r="AE90" s="264"/>
      <c r="AF90" s="264"/>
      <c r="AG90" s="264"/>
      <c r="AH90" s="264"/>
      <c r="AI90" s="264"/>
      <c r="AJ90" s="264"/>
      <c r="AK90" s="264"/>
      <c r="AL90" s="264"/>
      <c r="AM90" s="264"/>
      <c r="AN90" s="113"/>
      <c r="AO90" s="54"/>
    </row>
    <row r="91" spans="1:41" ht="10.5" customHeight="1" outlineLevel="1" x14ac:dyDescent="0.3">
      <c r="A91" s="344"/>
      <c r="C91" s="260"/>
      <c r="D91" s="79">
        <f t="shared" si="35"/>
        <v>0</v>
      </c>
      <c r="E91" s="262"/>
      <c r="F91" s="262"/>
      <c r="G91" s="262"/>
      <c r="H91" s="262"/>
      <c r="I91" s="262"/>
      <c r="J91" s="263"/>
      <c r="K91" s="264"/>
      <c r="L91" s="264"/>
      <c r="M91" s="264"/>
      <c r="N91" s="264"/>
      <c r="O91" s="264"/>
      <c r="P91" s="264"/>
      <c r="Q91" s="264"/>
      <c r="R91" s="264"/>
      <c r="S91" s="264"/>
      <c r="T91" s="264"/>
      <c r="U91" s="264"/>
      <c r="V91" s="264"/>
      <c r="W91" s="264"/>
      <c r="X91" s="264"/>
      <c r="Y91" s="264"/>
      <c r="Z91" s="264"/>
      <c r="AA91" s="264"/>
      <c r="AB91" s="264"/>
      <c r="AC91" s="264"/>
      <c r="AD91" s="264"/>
      <c r="AE91" s="264"/>
      <c r="AF91" s="264"/>
      <c r="AG91" s="264"/>
      <c r="AH91" s="264"/>
      <c r="AI91" s="264"/>
      <c r="AJ91" s="264"/>
      <c r="AK91" s="264"/>
      <c r="AL91" s="264"/>
      <c r="AM91" s="264"/>
      <c r="AN91" s="113"/>
      <c r="AO91" s="54"/>
    </row>
    <row r="92" spans="1:41" ht="10.5" customHeight="1" outlineLevel="1" x14ac:dyDescent="0.3">
      <c r="A92" s="344"/>
      <c r="C92" s="260"/>
      <c r="D92" s="79">
        <f t="shared" si="35"/>
        <v>0</v>
      </c>
      <c r="E92" s="262"/>
      <c r="F92" s="262"/>
      <c r="G92" s="262"/>
      <c r="H92" s="262"/>
      <c r="I92" s="262"/>
      <c r="J92" s="263"/>
      <c r="K92" s="264"/>
      <c r="L92" s="264"/>
      <c r="M92" s="264"/>
      <c r="N92" s="264"/>
      <c r="O92" s="264"/>
      <c r="P92" s="264"/>
      <c r="Q92" s="264"/>
      <c r="R92" s="264"/>
      <c r="S92" s="264"/>
      <c r="T92" s="264"/>
      <c r="U92" s="264"/>
      <c r="V92" s="264"/>
      <c r="W92" s="264"/>
      <c r="X92" s="264"/>
      <c r="Y92" s="264"/>
      <c r="Z92" s="264"/>
      <c r="AA92" s="264"/>
      <c r="AB92" s="264"/>
      <c r="AC92" s="264"/>
      <c r="AD92" s="264"/>
      <c r="AE92" s="264"/>
      <c r="AF92" s="264"/>
      <c r="AG92" s="264"/>
      <c r="AH92" s="264"/>
      <c r="AI92" s="264"/>
      <c r="AJ92" s="264"/>
      <c r="AK92" s="264"/>
      <c r="AL92" s="264"/>
      <c r="AM92" s="264"/>
      <c r="AN92" s="113"/>
      <c r="AO92" s="54"/>
    </row>
    <row r="93" spans="1:41" ht="10.5" customHeight="1" outlineLevel="1" x14ac:dyDescent="0.3">
      <c r="A93" s="344"/>
      <c r="C93" s="260"/>
      <c r="D93" s="79">
        <f t="shared" si="35"/>
        <v>0</v>
      </c>
      <c r="E93" s="262"/>
      <c r="F93" s="262"/>
      <c r="G93" s="262"/>
      <c r="H93" s="262"/>
      <c r="I93" s="262"/>
      <c r="J93" s="263"/>
      <c r="K93" s="264"/>
      <c r="L93" s="264"/>
      <c r="M93" s="264"/>
      <c r="N93" s="264"/>
      <c r="O93" s="264"/>
      <c r="P93" s="264"/>
      <c r="Q93" s="264"/>
      <c r="R93" s="264"/>
      <c r="S93" s="264"/>
      <c r="T93" s="264"/>
      <c r="U93" s="264"/>
      <c r="V93" s="264"/>
      <c r="W93" s="264"/>
      <c r="X93" s="264"/>
      <c r="Y93" s="264"/>
      <c r="Z93" s="264"/>
      <c r="AA93" s="264"/>
      <c r="AB93" s="264"/>
      <c r="AC93" s="264"/>
      <c r="AD93" s="264"/>
      <c r="AE93" s="264"/>
      <c r="AF93" s="264"/>
      <c r="AG93" s="264"/>
      <c r="AH93" s="264"/>
      <c r="AI93" s="264"/>
      <c r="AJ93" s="264"/>
      <c r="AK93" s="264"/>
      <c r="AL93" s="264"/>
      <c r="AM93" s="264"/>
      <c r="AN93" s="113"/>
      <c r="AO93" s="54"/>
    </row>
    <row r="94" spans="1:41" ht="10.5" customHeight="1" outlineLevel="1" x14ac:dyDescent="0.3">
      <c r="A94" s="344"/>
      <c r="C94" s="260"/>
      <c r="D94" s="79">
        <f t="shared" si="35"/>
        <v>0</v>
      </c>
      <c r="E94" s="262"/>
      <c r="F94" s="262"/>
      <c r="G94" s="262"/>
      <c r="H94" s="262"/>
      <c r="I94" s="262"/>
      <c r="J94" s="263"/>
      <c r="K94" s="264"/>
      <c r="L94" s="264"/>
      <c r="M94" s="264"/>
      <c r="N94" s="264"/>
      <c r="O94" s="264"/>
      <c r="P94" s="264"/>
      <c r="Q94" s="264"/>
      <c r="R94" s="264"/>
      <c r="S94" s="264"/>
      <c r="T94" s="264"/>
      <c r="U94" s="264"/>
      <c r="V94" s="264"/>
      <c r="W94" s="264"/>
      <c r="X94" s="264"/>
      <c r="Y94" s="264"/>
      <c r="Z94" s="264"/>
      <c r="AA94" s="264"/>
      <c r="AB94" s="264"/>
      <c r="AC94" s="264"/>
      <c r="AD94" s="264"/>
      <c r="AE94" s="264"/>
      <c r="AF94" s="264"/>
      <c r="AG94" s="264"/>
      <c r="AH94" s="264"/>
      <c r="AI94" s="264"/>
      <c r="AJ94" s="264"/>
      <c r="AK94" s="264"/>
      <c r="AL94" s="264"/>
      <c r="AM94" s="264"/>
      <c r="AN94" s="113"/>
      <c r="AO94" s="54"/>
    </row>
    <row r="95" spans="1:41" ht="10.5" customHeight="1" outlineLevel="1" x14ac:dyDescent="0.3">
      <c r="A95" s="344"/>
      <c r="C95" s="260"/>
      <c r="D95" s="79">
        <f t="shared" si="35"/>
        <v>0</v>
      </c>
      <c r="E95" s="262"/>
      <c r="F95" s="262"/>
      <c r="G95" s="262"/>
      <c r="H95" s="262"/>
      <c r="I95" s="262"/>
      <c r="J95" s="263"/>
      <c r="K95" s="264"/>
      <c r="L95" s="264"/>
      <c r="M95" s="264"/>
      <c r="N95" s="264"/>
      <c r="O95" s="264"/>
      <c r="P95" s="264"/>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113"/>
      <c r="AO95" s="54"/>
    </row>
    <row r="96" spans="1:41" ht="10.5" customHeight="1" outlineLevel="1" x14ac:dyDescent="0.3">
      <c r="A96" s="344"/>
      <c r="C96" s="260"/>
      <c r="D96" s="79">
        <f t="shared" si="35"/>
        <v>0</v>
      </c>
      <c r="E96" s="262"/>
      <c r="F96" s="262"/>
      <c r="G96" s="262"/>
      <c r="H96" s="262"/>
      <c r="I96" s="262"/>
      <c r="J96" s="263"/>
      <c r="K96" s="264"/>
      <c r="L96" s="264"/>
      <c r="M96" s="264"/>
      <c r="N96" s="264"/>
      <c r="O96" s="264"/>
      <c r="P96" s="264"/>
      <c r="Q96" s="264"/>
      <c r="R96" s="264"/>
      <c r="S96" s="264"/>
      <c r="T96" s="264"/>
      <c r="U96" s="264"/>
      <c r="V96" s="264"/>
      <c r="W96" s="264"/>
      <c r="X96" s="264"/>
      <c r="Y96" s="264"/>
      <c r="Z96" s="264"/>
      <c r="AA96" s="264"/>
      <c r="AB96" s="264"/>
      <c r="AC96" s="264"/>
      <c r="AD96" s="264"/>
      <c r="AE96" s="264"/>
      <c r="AF96" s="264"/>
      <c r="AG96" s="264"/>
      <c r="AH96" s="264"/>
      <c r="AI96" s="264"/>
      <c r="AJ96" s="264"/>
      <c r="AK96" s="264"/>
      <c r="AL96" s="264"/>
      <c r="AM96" s="264"/>
      <c r="AN96" s="113"/>
      <c r="AO96" s="54"/>
    </row>
    <row r="97" spans="1:51" ht="10.5" customHeight="1" outlineLevel="1" x14ac:dyDescent="0.3">
      <c r="A97" s="344"/>
      <c r="C97" s="260"/>
      <c r="D97" s="79">
        <f t="shared" si="35"/>
        <v>0</v>
      </c>
      <c r="E97" s="262"/>
      <c r="F97" s="262"/>
      <c r="G97" s="262"/>
      <c r="H97" s="262"/>
      <c r="I97" s="262"/>
      <c r="J97" s="263"/>
      <c r="K97" s="264"/>
      <c r="L97" s="264"/>
      <c r="M97" s="264"/>
      <c r="N97" s="264"/>
      <c r="O97" s="264"/>
      <c r="P97" s="264"/>
      <c r="Q97" s="264"/>
      <c r="R97" s="264"/>
      <c r="S97" s="264"/>
      <c r="T97" s="264"/>
      <c r="U97" s="264"/>
      <c r="V97" s="264"/>
      <c r="W97" s="264"/>
      <c r="X97" s="264"/>
      <c r="Y97" s="264"/>
      <c r="Z97" s="264"/>
      <c r="AA97" s="264"/>
      <c r="AB97" s="264"/>
      <c r="AC97" s="264"/>
      <c r="AD97" s="264"/>
      <c r="AE97" s="264"/>
      <c r="AF97" s="264"/>
      <c r="AG97" s="264"/>
      <c r="AH97" s="264"/>
      <c r="AI97" s="264"/>
      <c r="AJ97" s="264"/>
      <c r="AK97" s="264"/>
      <c r="AL97" s="264"/>
      <c r="AM97" s="264"/>
      <c r="AN97" s="113"/>
      <c r="AO97" s="54"/>
    </row>
    <row r="98" spans="1:51" ht="10.5" customHeight="1" outlineLevel="1" x14ac:dyDescent="0.3">
      <c r="A98" s="344"/>
      <c r="C98" s="260"/>
      <c r="D98" s="79">
        <f t="shared" si="35"/>
        <v>0</v>
      </c>
      <c r="E98" s="262"/>
      <c r="F98" s="262"/>
      <c r="G98" s="262"/>
      <c r="H98" s="262"/>
      <c r="I98" s="262"/>
      <c r="J98" s="263"/>
      <c r="K98" s="264"/>
      <c r="L98" s="264"/>
      <c r="M98" s="264"/>
      <c r="N98" s="264"/>
      <c r="O98" s="264"/>
      <c r="P98" s="264"/>
      <c r="Q98" s="264"/>
      <c r="R98" s="264"/>
      <c r="S98" s="264"/>
      <c r="T98" s="264"/>
      <c r="U98" s="264"/>
      <c r="V98" s="264"/>
      <c r="W98" s="264"/>
      <c r="X98" s="264"/>
      <c r="Y98" s="264"/>
      <c r="Z98" s="264"/>
      <c r="AA98" s="264"/>
      <c r="AB98" s="264"/>
      <c r="AC98" s="264"/>
      <c r="AD98" s="264"/>
      <c r="AE98" s="264"/>
      <c r="AF98" s="264"/>
      <c r="AG98" s="264"/>
      <c r="AH98" s="264"/>
      <c r="AI98" s="264"/>
      <c r="AJ98" s="264"/>
      <c r="AK98" s="264"/>
      <c r="AL98" s="264"/>
      <c r="AM98" s="264"/>
      <c r="AN98" s="113"/>
      <c r="AO98" s="54"/>
    </row>
    <row r="99" spans="1:51" ht="10.5" customHeight="1" outlineLevel="1" x14ac:dyDescent="0.3">
      <c r="A99" s="344"/>
      <c r="C99" s="260"/>
      <c r="D99" s="79">
        <f t="shared" si="35"/>
        <v>0</v>
      </c>
      <c r="E99" s="262"/>
      <c r="F99" s="262"/>
      <c r="G99" s="262"/>
      <c r="H99" s="262"/>
      <c r="I99" s="262"/>
      <c r="J99" s="263"/>
      <c r="K99" s="264"/>
      <c r="L99" s="264"/>
      <c r="M99" s="264"/>
      <c r="N99" s="264"/>
      <c r="O99" s="264"/>
      <c r="P99" s="264"/>
      <c r="Q99" s="264"/>
      <c r="R99" s="264"/>
      <c r="S99" s="264"/>
      <c r="T99" s="264"/>
      <c r="U99" s="264"/>
      <c r="V99" s="264"/>
      <c r="W99" s="264"/>
      <c r="X99" s="264"/>
      <c r="Y99" s="264"/>
      <c r="Z99" s="264"/>
      <c r="AA99" s="264"/>
      <c r="AB99" s="264"/>
      <c r="AC99" s="264"/>
      <c r="AD99" s="264"/>
      <c r="AE99" s="264"/>
      <c r="AF99" s="264"/>
      <c r="AG99" s="264"/>
      <c r="AH99" s="264"/>
      <c r="AI99" s="264"/>
      <c r="AJ99" s="264"/>
      <c r="AK99" s="264"/>
      <c r="AL99" s="264"/>
      <c r="AM99" s="264"/>
      <c r="AN99" s="113"/>
      <c r="AO99" s="54"/>
    </row>
    <row r="100" spans="1:51" ht="10.5" customHeight="1" outlineLevel="1" x14ac:dyDescent="0.3">
      <c r="A100" s="344"/>
      <c r="C100" s="260"/>
      <c r="D100" s="79">
        <f t="shared" si="35"/>
        <v>0</v>
      </c>
      <c r="E100" s="262"/>
      <c r="F100" s="262"/>
      <c r="G100" s="262"/>
      <c r="H100" s="262"/>
      <c r="I100" s="262"/>
      <c r="J100" s="263"/>
      <c r="K100" s="264"/>
      <c r="L100" s="264"/>
      <c r="M100" s="264"/>
      <c r="N100" s="264"/>
      <c r="O100" s="264"/>
      <c r="P100" s="264"/>
      <c r="Q100" s="264"/>
      <c r="R100" s="264"/>
      <c r="S100" s="264"/>
      <c r="T100" s="264"/>
      <c r="U100" s="264"/>
      <c r="V100" s="264"/>
      <c r="W100" s="264"/>
      <c r="X100" s="264"/>
      <c r="Y100" s="264"/>
      <c r="Z100" s="264"/>
      <c r="AA100" s="264"/>
      <c r="AB100" s="264"/>
      <c r="AC100" s="264"/>
      <c r="AD100" s="264"/>
      <c r="AE100" s="264"/>
      <c r="AF100" s="264"/>
      <c r="AG100" s="264"/>
      <c r="AH100" s="264"/>
      <c r="AI100" s="264"/>
      <c r="AJ100" s="264"/>
      <c r="AK100" s="264"/>
      <c r="AL100" s="264"/>
      <c r="AM100" s="264"/>
      <c r="AN100" s="113"/>
      <c r="AO100" s="54"/>
    </row>
    <row r="101" spans="1:51" ht="10.5" customHeight="1" outlineLevel="1" x14ac:dyDescent="0.3">
      <c r="A101" s="344"/>
      <c r="C101" s="260"/>
      <c r="D101" s="79">
        <f t="shared" si="35"/>
        <v>0</v>
      </c>
      <c r="E101" s="262"/>
      <c r="F101" s="262"/>
      <c r="G101" s="262"/>
      <c r="H101" s="262"/>
      <c r="I101" s="262"/>
      <c r="J101" s="263"/>
      <c r="K101" s="264"/>
      <c r="L101" s="264"/>
      <c r="M101" s="264"/>
      <c r="N101" s="264"/>
      <c r="O101" s="264"/>
      <c r="P101" s="264"/>
      <c r="Q101" s="264"/>
      <c r="R101" s="264"/>
      <c r="S101" s="264"/>
      <c r="T101" s="264"/>
      <c r="U101" s="264"/>
      <c r="V101" s="264"/>
      <c r="W101" s="264"/>
      <c r="X101" s="264"/>
      <c r="Y101" s="264"/>
      <c r="Z101" s="264"/>
      <c r="AA101" s="264"/>
      <c r="AB101" s="264"/>
      <c r="AC101" s="264"/>
      <c r="AD101" s="264"/>
      <c r="AE101" s="264"/>
      <c r="AF101" s="264"/>
      <c r="AG101" s="264"/>
      <c r="AH101" s="264"/>
      <c r="AI101" s="264"/>
      <c r="AJ101" s="264"/>
      <c r="AK101" s="264"/>
      <c r="AL101" s="264"/>
      <c r="AM101" s="264"/>
      <c r="AN101" s="113"/>
      <c r="AO101" s="54"/>
    </row>
    <row r="102" spans="1:51" ht="10.5" customHeight="1" outlineLevel="1" x14ac:dyDescent="0.3">
      <c r="A102" s="344"/>
      <c r="C102" s="260"/>
      <c r="D102" s="79">
        <f t="shared" si="35"/>
        <v>0</v>
      </c>
      <c r="E102" s="262"/>
      <c r="F102" s="262"/>
      <c r="G102" s="262"/>
      <c r="H102" s="262"/>
      <c r="I102" s="262"/>
      <c r="J102" s="263"/>
      <c r="K102" s="264"/>
      <c r="L102" s="264"/>
      <c r="M102" s="264"/>
      <c r="N102" s="264"/>
      <c r="O102" s="264"/>
      <c r="P102" s="264"/>
      <c r="Q102" s="264"/>
      <c r="R102" s="264"/>
      <c r="S102" s="264"/>
      <c r="T102" s="264"/>
      <c r="U102" s="264"/>
      <c r="V102" s="264"/>
      <c r="W102" s="264"/>
      <c r="X102" s="264"/>
      <c r="Y102" s="264"/>
      <c r="Z102" s="264"/>
      <c r="AA102" s="264"/>
      <c r="AB102" s="264"/>
      <c r="AC102" s="264"/>
      <c r="AD102" s="264"/>
      <c r="AE102" s="264"/>
      <c r="AF102" s="264"/>
      <c r="AG102" s="264"/>
      <c r="AH102" s="264"/>
      <c r="AI102" s="264"/>
      <c r="AJ102" s="264"/>
      <c r="AK102" s="264"/>
      <c r="AL102" s="264"/>
      <c r="AM102" s="264"/>
      <c r="AN102" s="113"/>
      <c r="AO102" s="54"/>
    </row>
    <row r="103" spans="1:51" ht="10.5" customHeight="1" outlineLevel="1" x14ac:dyDescent="0.3">
      <c r="A103" s="344"/>
      <c r="C103" s="260"/>
      <c r="D103" s="79">
        <f t="shared" si="35"/>
        <v>0</v>
      </c>
      <c r="E103" s="262"/>
      <c r="F103" s="262"/>
      <c r="G103" s="262"/>
      <c r="H103" s="262"/>
      <c r="I103" s="262"/>
      <c r="J103" s="263"/>
      <c r="K103" s="264"/>
      <c r="L103" s="264"/>
      <c r="M103" s="264"/>
      <c r="N103" s="264"/>
      <c r="O103" s="264"/>
      <c r="P103" s="264"/>
      <c r="Q103" s="264"/>
      <c r="R103" s="264"/>
      <c r="S103" s="264"/>
      <c r="T103" s="264"/>
      <c r="U103" s="264"/>
      <c r="V103" s="264"/>
      <c r="W103" s="264"/>
      <c r="X103" s="264"/>
      <c r="Y103" s="264"/>
      <c r="Z103" s="264"/>
      <c r="AA103" s="264"/>
      <c r="AB103" s="264"/>
      <c r="AC103" s="264"/>
      <c r="AD103" s="264"/>
      <c r="AE103" s="264"/>
      <c r="AF103" s="264"/>
      <c r="AG103" s="264"/>
      <c r="AH103" s="264"/>
      <c r="AI103" s="264"/>
      <c r="AJ103" s="264"/>
      <c r="AK103" s="264"/>
      <c r="AL103" s="264"/>
      <c r="AM103" s="264"/>
      <c r="AN103" s="113"/>
      <c r="AO103" s="54"/>
    </row>
    <row r="104" spans="1:51" ht="10.5" customHeight="1" outlineLevel="1" x14ac:dyDescent="0.3">
      <c r="A104" s="344"/>
      <c r="C104" s="260"/>
      <c r="D104" s="79">
        <f t="shared" si="35"/>
        <v>0</v>
      </c>
      <c r="E104" s="262"/>
      <c r="F104" s="262"/>
      <c r="G104" s="262"/>
      <c r="H104" s="262"/>
      <c r="I104" s="262"/>
      <c r="J104" s="263"/>
      <c r="K104" s="264"/>
      <c r="L104" s="264"/>
      <c r="M104" s="264"/>
      <c r="N104" s="264"/>
      <c r="O104" s="264"/>
      <c r="P104" s="264"/>
      <c r="Q104" s="264"/>
      <c r="R104" s="264"/>
      <c r="S104" s="264"/>
      <c r="T104" s="264"/>
      <c r="U104" s="264"/>
      <c r="V104" s="264"/>
      <c r="W104" s="264"/>
      <c r="X104" s="264"/>
      <c r="Y104" s="264"/>
      <c r="Z104" s="264"/>
      <c r="AA104" s="264"/>
      <c r="AB104" s="264"/>
      <c r="AC104" s="264"/>
      <c r="AD104" s="264"/>
      <c r="AE104" s="264"/>
      <c r="AF104" s="264"/>
      <c r="AG104" s="264"/>
      <c r="AH104" s="264"/>
      <c r="AI104" s="264"/>
      <c r="AJ104" s="264"/>
      <c r="AK104" s="264"/>
      <c r="AL104" s="264"/>
      <c r="AM104" s="264"/>
      <c r="AN104" s="113"/>
      <c r="AO104" s="54"/>
    </row>
    <row r="105" spans="1:51" ht="10.5" customHeight="1" outlineLevel="1" x14ac:dyDescent="0.3">
      <c r="A105" s="344"/>
      <c r="C105" s="260"/>
      <c r="D105" s="79">
        <f t="shared" si="35"/>
        <v>0</v>
      </c>
      <c r="E105" s="262"/>
      <c r="F105" s="262"/>
      <c r="G105" s="262"/>
      <c r="H105" s="262"/>
      <c r="I105" s="262"/>
      <c r="J105" s="263"/>
      <c r="K105" s="264"/>
      <c r="L105" s="264"/>
      <c r="M105" s="264"/>
      <c r="N105" s="264"/>
      <c r="O105" s="264"/>
      <c r="P105" s="264"/>
      <c r="Q105" s="264"/>
      <c r="R105" s="264"/>
      <c r="S105" s="264"/>
      <c r="T105" s="264"/>
      <c r="U105" s="264"/>
      <c r="V105" s="264"/>
      <c r="W105" s="264"/>
      <c r="X105" s="264"/>
      <c r="Y105" s="264"/>
      <c r="Z105" s="264"/>
      <c r="AA105" s="264"/>
      <c r="AB105" s="264"/>
      <c r="AC105" s="264"/>
      <c r="AD105" s="264"/>
      <c r="AE105" s="264"/>
      <c r="AF105" s="264"/>
      <c r="AG105" s="264"/>
      <c r="AH105" s="264"/>
      <c r="AI105" s="264"/>
      <c r="AJ105" s="264"/>
      <c r="AK105" s="264"/>
      <c r="AL105" s="264"/>
      <c r="AM105" s="264"/>
      <c r="AN105" s="113"/>
      <c r="AO105" s="54"/>
    </row>
    <row r="106" spans="1:51" ht="10.5" customHeight="1" outlineLevel="1" x14ac:dyDescent="0.3">
      <c r="A106" s="344"/>
      <c r="C106" s="260"/>
      <c r="D106" s="79">
        <f t="shared" si="35"/>
        <v>0</v>
      </c>
      <c r="E106" s="262"/>
      <c r="F106" s="262"/>
      <c r="G106" s="262"/>
      <c r="H106" s="262"/>
      <c r="I106" s="262"/>
      <c r="J106" s="263"/>
      <c r="K106" s="264"/>
      <c r="L106" s="264"/>
      <c r="M106" s="264"/>
      <c r="N106" s="264"/>
      <c r="O106" s="264"/>
      <c r="P106" s="264"/>
      <c r="Q106" s="264"/>
      <c r="R106" s="264"/>
      <c r="S106" s="264"/>
      <c r="T106" s="264"/>
      <c r="U106" s="264"/>
      <c r="V106" s="264"/>
      <c r="W106" s="264"/>
      <c r="X106" s="264"/>
      <c r="Y106" s="264"/>
      <c r="Z106" s="264"/>
      <c r="AA106" s="264"/>
      <c r="AB106" s="264"/>
      <c r="AC106" s="264"/>
      <c r="AD106" s="264"/>
      <c r="AE106" s="264"/>
      <c r="AF106" s="264"/>
      <c r="AG106" s="264"/>
      <c r="AH106" s="264"/>
      <c r="AI106" s="264"/>
      <c r="AJ106" s="264"/>
      <c r="AK106" s="264"/>
      <c r="AL106" s="264"/>
      <c r="AM106" s="264"/>
      <c r="AN106" s="113"/>
      <c r="AO106" s="54"/>
    </row>
    <row r="107" spans="1:51" ht="10.5" customHeight="1" outlineLevel="1" x14ac:dyDescent="0.3">
      <c r="A107" s="344"/>
      <c r="C107" s="260"/>
      <c r="D107" s="79">
        <f t="shared" si="35"/>
        <v>0</v>
      </c>
      <c r="E107" s="262"/>
      <c r="F107" s="262"/>
      <c r="G107" s="262"/>
      <c r="H107" s="262"/>
      <c r="I107" s="262"/>
      <c r="J107" s="263"/>
      <c r="K107" s="264"/>
      <c r="L107" s="264"/>
      <c r="M107" s="264"/>
      <c r="N107" s="264"/>
      <c r="O107" s="264"/>
      <c r="P107" s="264"/>
      <c r="Q107" s="264"/>
      <c r="R107" s="264"/>
      <c r="S107" s="264"/>
      <c r="T107" s="264"/>
      <c r="U107" s="264"/>
      <c r="V107" s="264"/>
      <c r="W107" s="264"/>
      <c r="X107" s="264"/>
      <c r="Y107" s="264"/>
      <c r="Z107" s="264"/>
      <c r="AA107" s="264"/>
      <c r="AB107" s="264"/>
      <c r="AC107" s="264"/>
      <c r="AD107" s="264"/>
      <c r="AE107" s="264"/>
      <c r="AF107" s="264"/>
      <c r="AG107" s="264"/>
      <c r="AH107" s="264"/>
      <c r="AI107" s="264"/>
      <c r="AJ107" s="264"/>
      <c r="AK107" s="264"/>
      <c r="AL107" s="264"/>
      <c r="AM107" s="264"/>
      <c r="AN107" s="113"/>
      <c r="AO107" s="54"/>
    </row>
    <row r="108" spans="1:51" ht="10.5" customHeight="1" outlineLevel="1" x14ac:dyDescent="0.3">
      <c r="A108" s="344"/>
      <c r="C108" s="260"/>
      <c r="D108" s="79">
        <f t="shared" si="35"/>
        <v>0</v>
      </c>
      <c r="E108" s="262"/>
      <c r="F108" s="262"/>
      <c r="G108" s="262"/>
      <c r="H108" s="262"/>
      <c r="I108" s="262"/>
      <c r="J108" s="263"/>
      <c r="K108" s="264"/>
      <c r="L108" s="264"/>
      <c r="M108" s="264"/>
      <c r="N108" s="264"/>
      <c r="O108" s="264"/>
      <c r="P108" s="264"/>
      <c r="Q108" s="264"/>
      <c r="R108" s="264"/>
      <c r="S108" s="264"/>
      <c r="T108" s="264"/>
      <c r="U108" s="264"/>
      <c r="V108" s="264"/>
      <c r="W108" s="264"/>
      <c r="X108" s="264"/>
      <c r="Y108" s="264"/>
      <c r="Z108" s="264"/>
      <c r="AA108" s="264"/>
      <c r="AB108" s="264"/>
      <c r="AC108" s="264"/>
      <c r="AD108" s="264"/>
      <c r="AE108" s="264"/>
      <c r="AF108" s="264"/>
      <c r="AG108" s="264"/>
      <c r="AH108" s="264"/>
      <c r="AI108" s="264"/>
      <c r="AJ108" s="264"/>
      <c r="AK108" s="264"/>
      <c r="AL108" s="264"/>
      <c r="AM108" s="264"/>
      <c r="AN108" s="113"/>
      <c r="AO108" s="54"/>
    </row>
    <row r="109" spans="1:51" ht="10.5" customHeight="1" outlineLevel="1" x14ac:dyDescent="0.3">
      <c r="A109" s="344"/>
      <c r="C109" s="260"/>
      <c r="D109" s="79">
        <f t="shared" si="35"/>
        <v>0</v>
      </c>
      <c r="E109" s="262"/>
      <c r="F109" s="262"/>
      <c r="G109" s="262"/>
      <c r="H109" s="262"/>
      <c r="I109" s="262"/>
      <c r="J109" s="263"/>
      <c r="K109" s="264"/>
      <c r="L109" s="264"/>
      <c r="M109" s="264"/>
      <c r="N109" s="264"/>
      <c r="O109" s="264"/>
      <c r="P109" s="264"/>
      <c r="Q109" s="264"/>
      <c r="R109" s="264"/>
      <c r="S109" s="264"/>
      <c r="T109" s="264"/>
      <c r="U109" s="264"/>
      <c r="V109" s="264"/>
      <c r="W109" s="264"/>
      <c r="X109" s="264"/>
      <c r="Y109" s="264"/>
      <c r="Z109" s="264"/>
      <c r="AA109" s="264"/>
      <c r="AB109" s="264"/>
      <c r="AC109" s="264"/>
      <c r="AD109" s="264"/>
      <c r="AE109" s="264"/>
      <c r="AF109" s="264"/>
      <c r="AG109" s="264"/>
      <c r="AH109" s="264"/>
      <c r="AI109" s="264"/>
      <c r="AJ109" s="264"/>
      <c r="AK109" s="264"/>
      <c r="AL109" s="264"/>
      <c r="AM109" s="264"/>
      <c r="AN109" s="113"/>
      <c r="AO109" s="54"/>
    </row>
    <row r="110" spans="1:51" ht="10.5" customHeight="1" outlineLevel="1" x14ac:dyDescent="0.3">
      <c r="A110" s="344"/>
      <c r="C110" s="260"/>
      <c r="D110" s="79">
        <f t="shared" si="35"/>
        <v>0</v>
      </c>
      <c r="E110" s="262"/>
      <c r="F110" s="262"/>
      <c r="G110" s="262"/>
      <c r="H110" s="262"/>
      <c r="I110" s="262"/>
      <c r="J110" s="263"/>
      <c r="K110" s="264"/>
      <c r="L110" s="264"/>
      <c r="M110" s="264"/>
      <c r="N110" s="264"/>
      <c r="O110" s="264"/>
      <c r="P110" s="264"/>
      <c r="Q110" s="264"/>
      <c r="R110" s="264"/>
      <c r="S110" s="264"/>
      <c r="T110" s="264"/>
      <c r="U110" s="264"/>
      <c r="V110" s="264"/>
      <c r="W110" s="264"/>
      <c r="X110" s="264"/>
      <c r="Y110" s="264"/>
      <c r="Z110" s="264"/>
      <c r="AA110" s="264"/>
      <c r="AB110" s="264"/>
      <c r="AC110" s="264"/>
      <c r="AD110" s="264"/>
      <c r="AE110" s="264"/>
      <c r="AF110" s="264"/>
      <c r="AG110" s="264"/>
      <c r="AH110" s="264"/>
      <c r="AI110" s="264"/>
      <c r="AJ110" s="264"/>
      <c r="AK110" s="264"/>
      <c r="AL110" s="264"/>
      <c r="AM110" s="264"/>
      <c r="AN110" s="113"/>
      <c r="AO110" s="54"/>
    </row>
    <row r="111" spans="1:51" ht="10.5" customHeight="1" outlineLevel="1" x14ac:dyDescent="0.3">
      <c r="A111" s="344"/>
      <c r="C111" s="260"/>
      <c r="D111" s="79">
        <f t="shared" si="35"/>
        <v>0</v>
      </c>
      <c r="E111" s="262"/>
      <c r="F111" s="262"/>
      <c r="G111" s="262"/>
      <c r="H111" s="262"/>
      <c r="I111" s="262"/>
      <c r="J111" s="263"/>
      <c r="K111" s="264"/>
      <c r="L111" s="264"/>
      <c r="M111" s="264"/>
      <c r="N111" s="264"/>
      <c r="O111" s="264"/>
      <c r="P111" s="264"/>
      <c r="Q111" s="264"/>
      <c r="R111" s="264"/>
      <c r="S111" s="264"/>
      <c r="T111" s="264"/>
      <c r="U111" s="264"/>
      <c r="V111" s="264"/>
      <c r="W111" s="264"/>
      <c r="X111" s="264"/>
      <c r="Y111" s="264"/>
      <c r="Z111" s="264"/>
      <c r="AA111" s="264"/>
      <c r="AB111" s="264"/>
      <c r="AC111" s="264"/>
      <c r="AD111" s="264"/>
      <c r="AE111" s="264"/>
      <c r="AF111" s="264"/>
      <c r="AG111" s="264"/>
      <c r="AH111" s="264"/>
      <c r="AI111" s="264"/>
      <c r="AJ111" s="264"/>
      <c r="AK111" s="264"/>
      <c r="AL111" s="264"/>
      <c r="AM111" s="264"/>
      <c r="AN111" s="113"/>
      <c r="AO111" s="54"/>
    </row>
    <row r="112" spans="1:51" s="15" customFormat="1" ht="10.5" customHeight="1" outlineLevel="1" x14ac:dyDescent="0.3">
      <c r="A112" s="344"/>
      <c r="C112" s="260"/>
      <c r="D112" s="79">
        <f t="shared" si="35"/>
        <v>0</v>
      </c>
      <c r="E112" s="262"/>
      <c r="F112" s="262"/>
      <c r="G112" s="262"/>
      <c r="H112" s="262"/>
      <c r="I112" s="262"/>
      <c r="J112" s="263"/>
      <c r="K112" s="264"/>
      <c r="L112" s="264"/>
      <c r="M112" s="264"/>
      <c r="N112" s="264"/>
      <c r="O112" s="264"/>
      <c r="P112" s="264"/>
      <c r="Q112" s="264"/>
      <c r="R112" s="264"/>
      <c r="S112" s="264"/>
      <c r="T112" s="264"/>
      <c r="U112" s="264"/>
      <c r="V112" s="264"/>
      <c r="W112" s="264"/>
      <c r="X112" s="264"/>
      <c r="Y112" s="264"/>
      <c r="Z112" s="264"/>
      <c r="AA112" s="264"/>
      <c r="AB112" s="264"/>
      <c r="AC112" s="264"/>
      <c r="AD112" s="264"/>
      <c r="AE112" s="264"/>
      <c r="AF112" s="264"/>
      <c r="AG112" s="264"/>
      <c r="AH112" s="264"/>
      <c r="AI112" s="264"/>
      <c r="AJ112" s="264"/>
      <c r="AK112" s="264"/>
      <c r="AL112" s="264"/>
      <c r="AM112" s="264"/>
      <c r="AN112" s="113"/>
      <c r="AO112" s="54"/>
      <c r="AY112" s="16"/>
    </row>
    <row r="113" spans="1:51" s="15" customFormat="1" ht="10.5" customHeight="1" outlineLevel="1" x14ac:dyDescent="0.3">
      <c r="A113" s="344"/>
      <c r="C113" s="260"/>
      <c r="D113" s="79">
        <f t="shared" si="35"/>
        <v>0</v>
      </c>
      <c r="E113" s="262"/>
      <c r="F113" s="262"/>
      <c r="G113" s="262"/>
      <c r="H113" s="262"/>
      <c r="I113" s="262"/>
      <c r="J113" s="263"/>
      <c r="K113" s="264"/>
      <c r="L113" s="264"/>
      <c r="M113" s="264"/>
      <c r="N113" s="264"/>
      <c r="O113" s="264"/>
      <c r="P113" s="264"/>
      <c r="Q113" s="264"/>
      <c r="R113" s="264"/>
      <c r="S113" s="264"/>
      <c r="T113" s="264"/>
      <c r="U113" s="264"/>
      <c r="V113" s="264"/>
      <c r="W113" s="264"/>
      <c r="X113" s="264"/>
      <c r="Y113" s="264"/>
      <c r="Z113" s="264"/>
      <c r="AA113" s="264"/>
      <c r="AB113" s="264"/>
      <c r="AC113" s="264"/>
      <c r="AD113" s="264"/>
      <c r="AE113" s="264"/>
      <c r="AF113" s="264"/>
      <c r="AG113" s="264"/>
      <c r="AH113" s="264"/>
      <c r="AI113" s="264"/>
      <c r="AJ113" s="264"/>
      <c r="AK113" s="264"/>
      <c r="AL113" s="264"/>
      <c r="AM113" s="264"/>
      <c r="AN113" s="113"/>
      <c r="AO113" s="54"/>
      <c r="AY113" s="16"/>
    </row>
    <row r="114" spans="1:51" s="15" customFormat="1" ht="10.5" customHeight="1" outlineLevel="1" x14ac:dyDescent="0.3">
      <c r="A114" s="344"/>
      <c r="C114" s="260"/>
      <c r="D114" s="79">
        <f t="shared" si="35"/>
        <v>0</v>
      </c>
      <c r="E114" s="262"/>
      <c r="F114" s="262"/>
      <c r="G114" s="262"/>
      <c r="H114" s="262"/>
      <c r="I114" s="262"/>
      <c r="J114" s="263"/>
      <c r="K114" s="264"/>
      <c r="L114" s="264"/>
      <c r="M114" s="264"/>
      <c r="N114" s="264"/>
      <c r="O114" s="264"/>
      <c r="P114" s="264"/>
      <c r="Q114" s="264"/>
      <c r="R114" s="264"/>
      <c r="S114" s="264"/>
      <c r="T114" s="264"/>
      <c r="U114" s="264"/>
      <c r="V114" s="264"/>
      <c r="W114" s="264"/>
      <c r="X114" s="264"/>
      <c r="Y114" s="264"/>
      <c r="Z114" s="264"/>
      <c r="AA114" s="264"/>
      <c r="AB114" s="264"/>
      <c r="AC114" s="264"/>
      <c r="AD114" s="264"/>
      <c r="AE114" s="264"/>
      <c r="AF114" s="264"/>
      <c r="AG114" s="264"/>
      <c r="AH114" s="264"/>
      <c r="AI114" s="264"/>
      <c r="AJ114" s="264"/>
      <c r="AK114" s="264"/>
      <c r="AL114" s="264"/>
      <c r="AM114" s="264"/>
      <c r="AN114" s="113"/>
      <c r="AO114" s="54"/>
      <c r="AY114" s="16"/>
    </row>
    <row r="115" spans="1:51" s="15" customFormat="1" ht="10.5" customHeight="1" outlineLevel="1" x14ac:dyDescent="0.3">
      <c r="A115" s="344"/>
      <c r="C115" s="260"/>
      <c r="D115" s="79">
        <f t="shared" si="35"/>
        <v>0</v>
      </c>
      <c r="E115" s="262"/>
      <c r="F115" s="262"/>
      <c r="G115" s="262"/>
      <c r="H115" s="262"/>
      <c r="I115" s="262"/>
      <c r="J115" s="263"/>
      <c r="K115" s="264"/>
      <c r="L115" s="264"/>
      <c r="M115" s="264"/>
      <c r="N115" s="264"/>
      <c r="O115" s="264"/>
      <c r="P115" s="264"/>
      <c r="Q115" s="264"/>
      <c r="R115" s="264"/>
      <c r="S115" s="264"/>
      <c r="T115" s="264"/>
      <c r="U115" s="264"/>
      <c r="V115" s="264"/>
      <c r="W115" s="264"/>
      <c r="X115" s="264"/>
      <c r="Y115" s="264"/>
      <c r="Z115" s="264"/>
      <c r="AA115" s="264"/>
      <c r="AB115" s="264"/>
      <c r="AC115" s="264"/>
      <c r="AD115" s="264"/>
      <c r="AE115" s="264"/>
      <c r="AF115" s="264"/>
      <c r="AG115" s="264"/>
      <c r="AH115" s="264"/>
      <c r="AI115" s="264"/>
      <c r="AJ115" s="264"/>
      <c r="AK115" s="264"/>
      <c r="AL115" s="264"/>
      <c r="AM115" s="264"/>
      <c r="AN115" s="113"/>
      <c r="AO115" s="54"/>
      <c r="AY115" s="16"/>
    </row>
    <row r="116" spans="1:51" s="15" customFormat="1" ht="10.5" customHeight="1" outlineLevel="1" x14ac:dyDescent="0.3">
      <c r="A116" s="344"/>
      <c r="C116" s="260"/>
      <c r="D116" s="79">
        <f t="shared" si="35"/>
        <v>0</v>
      </c>
      <c r="E116" s="262"/>
      <c r="F116" s="262"/>
      <c r="G116" s="262"/>
      <c r="H116" s="262"/>
      <c r="I116" s="262"/>
      <c r="J116" s="263"/>
      <c r="K116" s="264"/>
      <c r="L116" s="264"/>
      <c r="M116" s="264"/>
      <c r="N116" s="264"/>
      <c r="O116" s="264"/>
      <c r="P116" s="264"/>
      <c r="Q116" s="264"/>
      <c r="R116" s="264"/>
      <c r="S116" s="264"/>
      <c r="T116" s="264"/>
      <c r="U116" s="264"/>
      <c r="V116" s="264"/>
      <c r="W116" s="264"/>
      <c r="X116" s="264"/>
      <c r="Y116" s="264"/>
      <c r="Z116" s="264"/>
      <c r="AA116" s="264"/>
      <c r="AB116" s="264"/>
      <c r="AC116" s="264"/>
      <c r="AD116" s="264"/>
      <c r="AE116" s="264"/>
      <c r="AF116" s="264"/>
      <c r="AG116" s="264"/>
      <c r="AH116" s="264"/>
      <c r="AI116" s="264"/>
      <c r="AJ116" s="264"/>
      <c r="AK116" s="264"/>
      <c r="AL116" s="264"/>
      <c r="AM116" s="264"/>
      <c r="AN116" s="113"/>
      <c r="AO116" s="54"/>
      <c r="AY116" s="16"/>
    </row>
    <row r="117" spans="1:51" s="15" customFormat="1" ht="10.5" customHeight="1" outlineLevel="1" x14ac:dyDescent="0.3">
      <c r="A117" s="344"/>
      <c r="C117" s="260"/>
      <c r="D117" s="79">
        <f t="shared" si="35"/>
        <v>0</v>
      </c>
      <c r="E117" s="262"/>
      <c r="F117" s="262"/>
      <c r="G117" s="262"/>
      <c r="H117" s="262"/>
      <c r="I117" s="262"/>
      <c r="J117" s="263"/>
      <c r="K117" s="264"/>
      <c r="L117" s="264"/>
      <c r="M117" s="264"/>
      <c r="N117" s="264"/>
      <c r="O117" s="264"/>
      <c r="P117" s="264"/>
      <c r="Q117" s="264"/>
      <c r="R117" s="264"/>
      <c r="S117" s="264"/>
      <c r="T117" s="264"/>
      <c r="U117" s="264"/>
      <c r="V117" s="264"/>
      <c r="W117" s="264"/>
      <c r="X117" s="264"/>
      <c r="Y117" s="264"/>
      <c r="Z117" s="264"/>
      <c r="AA117" s="264"/>
      <c r="AB117" s="264"/>
      <c r="AC117" s="264"/>
      <c r="AD117" s="264"/>
      <c r="AE117" s="264"/>
      <c r="AF117" s="264"/>
      <c r="AG117" s="264"/>
      <c r="AH117" s="264"/>
      <c r="AI117" s="264"/>
      <c r="AJ117" s="264"/>
      <c r="AK117" s="264"/>
      <c r="AL117" s="264"/>
      <c r="AM117" s="264"/>
      <c r="AN117" s="113"/>
      <c r="AO117" s="54"/>
      <c r="AY117" s="16"/>
    </row>
    <row r="118" spans="1:51" s="15" customFormat="1" ht="10.5" customHeight="1" outlineLevel="1" x14ac:dyDescent="0.3">
      <c r="A118" s="344"/>
      <c r="C118" s="260"/>
      <c r="D118" s="79">
        <f t="shared" si="35"/>
        <v>0</v>
      </c>
      <c r="E118" s="262"/>
      <c r="F118" s="262"/>
      <c r="G118" s="262"/>
      <c r="H118" s="262"/>
      <c r="I118" s="262"/>
      <c r="J118" s="263"/>
      <c r="K118" s="264"/>
      <c r="L118" s="264"/>
      <c r="M118" s="264"/>
      <c r="N118" s="264"/>
      <c r="O118" s="264"/>
      <c r="P118" s="264"/>
      <c r="Q118" s="264"/>
      <c r="R118" s="264"/>
      <c r="S118" s="264"/>
      <c r="T118" s="264"/>
      <c r="U118" s="264"/>
      <c r="V118" s="264"/>
      <c r="W118" s="264"/>
      <c r="X118" s="264"/>
      <c r="Y118" s="264"/>
      <c r="Z118" s="264"/>
      <c r="AA118" s="264"/>
      <c r="AB118" s="264"/>
      <c r="AC118" s="264"/>
      <c r="AD118" s="264"/>
      <c r="AE118" s="264"/>
      <c r="AF118" s="264"/>
      <c r="AG118" s="264"/>
      <c r="AH118" s="264"/>
      <c r="AI118" s="264"/>
      <c r="AJ118" s="264"/>
      <c r="AK118" s="264"/>
      <c r="AL118" s="264"/>
      <c r="AM118" s="264"/>
      <c r="AN118" s="113"/>
      <c r="AO118" s="54"/>
      <c r="AY118" s="16"/>
    </row>
    <row r="119" spans="1:51" s="15" customFormat="1" ht="10.5" customHeight="1" outlineLevel="1" x14ac:dyDescent="0.3">
      <c r="A119" s="344"/>
      <c r="C119" s="260"/>
      <c r="D119" s="79">
        <f t="shared" si="35"/>
        <v>0</v>
      </c>
      <c r="E119" s="262"/>
      <c r="F119" s="262"/>
      <c r="G119" s="262"/>
      <c r="H119" s="262"/>
      <c r="I119" s="262"/>
      <c r="J119" s="263"/>
      <c r="K119" s="264"/>
      <c r="L119" s="264"/>
      <c r="M119" s="264"/>
      <c r="N119" s="264"/>
      <c r="O119" s="264"/>
      <c r="P119" s="264"/>
      <c r="Q119" s="264"/>
      <c r="R119" s="264"/>
      <c r="S119" s="264"/>
      <c r="T119" s="264"/>
      <c r="U119" s="264"/>
      <c r="V119" s="264"/>
      <c r="W119" s="264"/>
      <c r="X119" s="264"/>
      <c r="Y119" s="264"/>
      <c r="Z119" s="264"/>
      <c r="AA119" s="264"/>
      <c r="AB119" s="264"/>
      <c r="AC119" s="264"/>
      <c r="AD119" s="264"/>
      <c r="AE119" s="264"/>
      <c r="AF119" s="264"/>
      <c r="AG119" s="264"/>
      <c r="AH119" s="264"/>
      <c r="AI119" s="264"/>
      <c r="AJ119" s="264"/>
      <c r="AK119" s="264"/>
      <c r="AL119" s="264"/>
      <c r="AM119" s="264"/>
      <c r="AN119" s="113"/>
      <c r="AO119" s="54"/>
      <c r="AY119" s="16"/>
    </row>
    <row r="120" spans="1:51" s="15" customFormat="1" ht="10.5" customHeight="1" outlineLevel="1" x14ac:dyDescent="0.3">
      <c r="A120" s="344"/>
      <c r="C120" s="260"/>
      <c r="D120" s="79">
        <f t="shared" si="35"/>
        <v>0</v>
      </c>
      <c r="E120" s="262"/>
      <c r="F120" s="262"/>
      <c r="G120" s="262"/>
      <c r="H120" s="262"/>
      <c r="I120" s="262"/>
      <c r="J120" s="263"/>
      <c r="K120" s="264"/>
      <c r="L120" s="264"/>
      <c r="M120" s="264"/>
      <c r="N120" s="264"/>
      <c r="O120" s="264"/>
      <c r="P120" s="264"/>
      <c r="Q120" s="264"/>
      <c r="R120" s="264"/>
      <c r="S120" s="264"/>
      <c r="T120" s="264"/>
      <c r="U120" s="264"/>
      <c r="V120" s="264"/>
      <c r="W120" s="264"/>
      <c r="X120" s="264"/>
      <c r="Y120" s="264"/>
      <c r="Z120" s="264"/>
      <c r="AA120" s="264"/>
      <c r="AB120" s="264"/>
      <c r="AC120" s="264"/>
      <c r="AD120" s="264"/>
      <c r="AE120" s="264"/>
      <c r="AF120" s="264"/>
      <c r="AG120" s="264"/>
      <c r="AH120" s="264"/>
      <c r="AI120" s="264"/>
      <c r="AJ120" s="264"/>
      <c r="AK120" s="264"/>
      <c r="AL120" s="264"/>
      <c r="AM120" s="264"/>
      <c r="AN120" s="113"/>
      <c r="AO120" s="54"/>
      <c r="AY120" s="16"/>
    </row>
    <row r="121" spans="1:51" s="15" customFormat="1" ht="10.5" customHeight="1" outlineLevel="1" x14ac:dyDescent="0.3">
      <c r="A121" s="344"/>
      <c r="C121" s="260"/>
      <c r="D121" s="79">
        <f t="shared" si="35"/>
        <v>0</v>
      </c>
      <c r="E121" s="262"/>
      <c r="F121" s="262"/>
      <c r="G121" s="262"/>
      <c r="H121" s="262"/>
      <c r="I121" s="262"/>
      <c r="J121" s="263"/>
      <c r="K121" s="264"/>
      <c r="L121" s="264"/>
      <c r="M121" s="264"/>
      <c r="N121" s="264"/>
      <c r="O121" s="264"/>
      <c r="P121" s="264"/>
      <c r="Q121" s="264"/>
      <c r="R121" s="264"/>
      <c r="S121" s="264"/>
      <c r="T121" s="264"/>
      <c r="U121" s="264"/>
      <c r="V121" s="264"/>
      <c r="W121" s="264"/>
      <c r="X121" s="264"/>
      <c r="Y121" s="264"/>
      <c r="Z121" s="264"/>
      <c r="AA121" s="264"/>
      <c r="AB121" s="264"/>
      <c r="AC121" s="264"/>
      <c r="AD121" s="264"/>
      <c r="AE121" s="264"/>
      <c r="AF121" s="264"/>
      <c r="AG121" s="264"/>
      <c r="AH121" s="264"/>
      <c r="AI121" s="264"/>
      <c r="AJ121" s="264"/>
      <c r="AK121" s="264"/>
      <c r="AL121" s="264"/>
      <c r="AM121" s="264"/>
      <c r="AN121" s="113"/>
      <c r="AO121" s="54"/>
      <c r="AY121" s="16"/>
    </row>
    <row r="122" spans="1:51" s="15" customFormat="1" x14ac:dyDescent="0.3">
      <c r="A122" s="344"/>
      <c r="C122" s="70" t="s">
        <v>119</v>
      </c>
      <c r="D122" s="79">
        <f>SUM(E122:AM122)</f>
        <v>0</v>
      </c>
      <c r="E122" s="265">
        <f>SUM(E72:E121)</f>
        <v>0</v>
      </c>
      <c r="F122" s="265">
        <f t="shared" ref="F122:AM122" si="36">SUM(F72:F121)</f>
        <v>0</v>
      </c>
      <c r="G122" s="265">
        <f t="shared" si="36"/>
        <v>0</v>
      </c>
      <c r="H122" s="265">
        <f t="shared" si="36"/>
        <v>0</v>
      </c>
      <c r="I122" s="265">
        <f t="shared" si="36"/>
        <v>0</v>
      </c>
      <c r="J122" s="265">
        <f t="shared" si="36"/>
        <v>0</v>
      </c>
      <c r="K122" s="265">
        <f t="shared" si="36"/>
        <v>0</v>
      </c>
      <c r="L122" s="265">
        <f t="shared" si="36"/>
        <v>0</v>
      </c>
      <c r="M122" s="265">
        <f t="shared" si="36"/>
        <v>0</v>
      </c>
      <c r="N122" s="265">
        <f t="shared" si="36"/>
        <v>0</v>
      </c>
      <c r="O122" s="265">
        <f t="shared" si="36"/>
        <v>0</v>
      </c>
      <c r="P122" s="265">
        <f t="shared" si="36"/>
        <v>0</v>
      </c>
      <c r="Q122" s="265">
        <f t="shared" si="36"/>
        <v>0</v>
      </c>
      <c r="R122" s="265">
        <f t="shared" si="36"/>
        <v>0</v>
      </c>
      <c r="S122" s="265">
        <f t="shared" si="36"/>
        <v>0</v>
      </c>
      <c r="T122" s="265">
        <f t="shared" si="36"/>
        <v>0</v>
      </c>
      <c r="U122" s="265">
        <f t="shared" si="36"/>
        <v>0</v>
      </c>
      <c r="V122" s="265">
        <f t="shared" si="36"/>
        <v>0</v>
      </c>
      <c r="W122" s="265">
        <f t="shared" si="36"/>
        <v>0</v>
      </c>
      <c r="X122" s="265">
        <f t="shared" si="36"/>
        <v>0</v>
      </c>
      <c r="Y122" s="265">
        <f t="shared" si="36"/>
        <v>0</v>
      </c>
      <c r="Z122" s="265">
        <f t="shared" si="36"/>
        <v>0</v>
      </c>
      <c r="AA122" s="265">
        <f t="shared" si="36"/>
        <v>0</v>
      </c>
      <c r="AB122" s="265">
        <f t="shared" si="36"/>
        <v>0</v>
      </c>
      <c r="AC122" s="265">
        <f t="shared" si="36"/>
        <v>0</v>
      </c>
      <c r="AD122" s="265">
        <f t="shared" si="36"/>
        <v>0</v>
      </c>
      <c r="AE122" s="265">
        <f t="shared" si="36"/>
        <v>0</v>
      </c>
      <c r="AF122" s="265">
        <f t="shared" si="36"/>
        <v>0</v>
      </c>
      <c r="AG122" s="265">
        <f t="shared" si="36"/>
        <v>0</v>
      </c>
      <c r="AH122" s="265">
        <f t="shared" si="36"/>
        <v>0</v>
      </c>
      <c r="AI122" s="265">
        <f t="shared" si="36"/>
        <v>0</v>
      </c>
      <c r="AJ122" s="265">
        <f t="shared" si="36"/>
        <v>0</v>
      </c>
      <c r="AK122" s="265">
        <f t="shared" si="36"/>
        <v>0</v>
      </c>
      <c r="AL122" s="265">
        <f t="shared" si="36"/>
        <v>0</v>
      </c>
      <c r="AM122" s="265">
        <f t="shared" si="36"/>
        <v>0</v>
      </c>
      <c r="AN122" s="113"/>
      <c r="AO122" s="54"/>
      <c r="AY122" s="16"/>
    </row>
    <row r="123" spans="1:51" s="15" customFormat="1" x14ac:dyDescent="0.3">
      <c r="A123" s="344"/>
      <c r="C123" s="37"/>
      <c r="D123" s="37"/>
      <c r="E123" s="67"/>
      <c r="F123" s="67"/>
      <c r="G123" s="67"/>
      <c r="H123" s="67"/>
      <c r="I123" s="67"/>
      <c r="J123" s="67"/>
      <c r="K123" s="67"/>
      <c r="L123" s="67"/>
      <c r="M123" s="67"/>
      <c r="N123" s="67"/>
      <c r="O123" s="67"/>
      <c r="P123" s="67"/>
      <c r="Q123" s="67"/>
      <c r="R123" s="67"/>
      <c r="S123" s="67"/>
      <c r="T123" s="67"/>
      <c r="U123" s="67"/>
      <c r="V123" s="67"/>
      <c r="W123" s="67"/>
      <c r="X123" s="67"/>
      <c r="Y123" s="67"/>
      <c r="Z123" s="67"/>
      <c r="AA123" s="67"/>
      <c r="AB123" s="67"/>
      <c r="AC123" s="67"/>
      <c r="AD123" s="67"/>
      <c r="AE123" s="67"/>
      <c r="AF123" s="67"/>
      <c r="AG123" s="67"/>
      <c r="AH123" s="67"/>
      <c r="AI123" s="67"/>
      <c r="AJ123" s="67"/>
      <c r="AK123" s="67"/>
      <c r="AL123" s="67"/>
      <c r="AM123" s="67"/>
      <c r="AN123" s="67"/>
      <c r="AO123" s="54"/>
      <c r="AY123" s="16"/>
    </row>
    <row r="124" spans="1:51" s="15" customFormat="1" x14ac:dyDescent="0.3">
      <c r="A124" s="344"/>
      <c r="C124" s="53"/>
      <c r="D124" s="53"/>
      <c r="E124" s="54"/>
      <c r="F124" s="54"/>
      <c r="G124" s="54"/>
      <c r="H124" s="54"/>
      <c r="I124" s="54"/>
      <c r="J124" s="54"/>
      <c r="K124" s="54"/>
      <c r="L124" s="54"/>
      <c r="M124" s="54"/>
      <c r="N124" s="54"/>
      <c r="O124" s="54"/>
      <c r="P124" s="54"/>
      <c r="Q124" s="54"/>
      <c r="R124" s="54"/>
      <c r="S124" s="54"/>
      <c r="T124" s="54"/>
      <c r="U124" s="54"/>
      <c r="V124" s="54"/>
      <c r="W124" s="54"/>
      <c r="X124" s="54"/>
      <c r="Y124" s="54"/>
      <c r="Z124" s="54"/>
      <c r="AA124" s="54"/>
      <c r="AB124" s="54"/>
      <c r="AC124" s="54"/>
      <c r="AD124" s="54"/>
      <c r="AE124" s="54"/>
      <c r="AF124" s="54"/>
      <c r="AG124" s="54"/>
      <c r="AH124" s="54"/>
      <c r="AI124" s="54"/>
      <c r="AJ124" s="54"/>
      <c r="AK124" s="54"/>
      <c r="AL124" s="54"/>
      <c r="AM124" s="54"/>
      <c r="AN124" s="54"/>
      <c r="AO124" s="54"/>
      <c r="AY124" s="16"/>
    </row>
    <row r="125" spans="1:51" s="159" customFormat="1" ht="21" x14ac:dyDescent="0.3">
      <c r="A125" s="344"/>
      <c r="C125" s="153" t="s">
        <v>126</v>
      </c>
      <c r="D125" s="153"/>
      <c r="E125" s="160"/>
      <c r="F125" s="160"/>
      <c r="G125" s="160"/>
      <c r="H125" s="160"/>
      <c r="I125" s="160"/>
      <c r="J125" s="161"/>
      <c r="K125" s="161"/>
      <c r="L125" s="161"/>
      <c r="M125" s="161"/>
      <c r="N125" s="161"/>
      <c r="O125" s="161"/>
      <c r="P125" s="161"/>
      <c r="Q125" s="161"/>
      <c r="R125" s="161"/>
      <c r="S125" s="161"/>
      <c r="T125" s="161"/>
      <c r="U125" s="161"/>
      <c r="V125" s="161"/>
      <c r="W125" s="161"/>
      <c r="X125" s="161"/>
      <c r="Y125" s="161"/>
      <c r="Z125" s="161"/>
      <c r="AA125" s="161"/>
      <c r="AB125" s="161"/>
      <c r="AC125" s="161"/>
      <c r="AD125" s="161"/>
      <c r="AE125" s="161"/>
      <c r="AF125" s="161"/>
      <c r="AG125" s="161"/>
      <c r="AH125" s="161"/>
      <c r="AI125" s="161"/>
      <c r="AJ125" s="161"/>
      <c r="AK125" s="161"/>
      <c r="AL125" s="161"/>
      <c r="AM125" s="161"/>
      <c r="AN125" s="54"/>
      <c r="AO125" s="54"/>
      <c r="AY125" s="162"/>
    </row>
    <row r="126" spans="1:51" s="142" customFormat="1" ht="6.6" x14ac:dyDescent="0.3">
      <c r="A126" s="344"/>
      <c r="C126" s="139"/>
      <c r="D126" s="139"/>
      <c r="E126" s="143"/>
      <c r="F126" s="143"/>
      <c r="G126" s="143"/>
      <c r="H126" s="143"/>
      <c r="I126" s="143"/>
      <c r="J126" s="144"/>
      <c r="K126" s="144"/>
      <c r="L126" s="144"/>
      <c r="M126" s="144"/>
      <c r="N126" s="144"/>
      <c r="O126" s="144"/>
      <c r="P126" s="144"/>
      <c r="Q126" s="144"/>
      <c r="R126" s="144"/>
      <c r="S126" s="144"/>
      <c r="T126" s="144"/>
      <c r="U126" s="144"/>
      <c r="V126" s="144"/>
      <c r="W126" s="144"/>
      <c r="X126" s="144"/>
      <c r="Y126" s="144"/>
      <c r="Z126" s="144"/>
      <c r="AA126" s="144"/>
      <c r="AB126" s="144"/>
      <c r="AC126" s="144"/>
      <c r="AD126" s="144"/>
      <c r="AE126" s="144"/>
      <c r="AF126" s="144"/>
      <c r="AG126" s="144"/>
      <c r="AH126" s="144"/>
      <c r="AI126" s="144"/>
      <c r="AJ126" s="144"/>
      <c r="AK126" s="144"/>
      <c r="AL126" s="144"/>
      <c r="AM126" s="144"/>
      <c r="AN126" s="144"/>
      <c r="AO126" s="144"/>
      <c r="AY126" s="145"/>
    </row>
    <row r="127" spans="1:51" s="7" customFormat="1" x14ac:dyDescent="0.3">
      <c r="A127" s="344"/>
      <c r="C127" s="4"/>
      <c r="D127" s="4"/>
      <c r="E127" s="30" t="s">
        <v>120</v>
      </c>
      <c r="F127" s="31"/>
      <c r="G127" s="31"/>
      <c r="H127" s="31"/>
      <c r="I127" s="31"/>
      <c r="J127" s="109" t="s">
        <v>49</v>
      </c>
      <c r="K127" s="31"/>
      <c r="L127" s="31"/>
      <c r="M127" s="30"/>
      <c r="N127" s="30"/>
      <c r="O127" s="30"/>
      <c r="P127" s="30"/>
      <c r="Q127" s="30"/>
      <c r="R127" s="30"/>
      <c r="S127" s="30"/>
      <c r="T127" s="30"/>
      <c r="U127" s="30"/>
      <c r="V127" s="30"/>
      <c r="W127" s="30"/>
      <c r="X127" s="30"/>
      <c r="Y127" s="30"/>
      <c r="Z127" s="30"/>
      <c r="AA127" s="30"/>
      <c r="AB127" s="30"/>
      <c r="AC127" s="30"/>
      <c r="AD127" s="30"/>
      <c r="AE127" s="30"/>
      <c r="AF127" s="30"/>
      <c r="AG127" s="30"/>
      <c r="AH127" s="30"/>
      <c r="AI127" s="30"/>
      <c r="AJ127" s="30"/>
      <c r="AK127" s="30"/>
      <c r="AL127" s="30"/>
      <c r="AM127" s="150" t="s">
        <v>122</v>
      </c>
      <c r="AN127" s="4"/>
      <c r="AO127" s="54"/>
      <c r="AP127" s="4"/>
      <c r="AQ127" s="4"/>
      <c r="AR127" s="4"/>
      <c r="AS127" s="4"/>
      <c r="AT127" s="4"/>
      <c r="AU127" s="4"/>
      <c r="AV127" s="4"/>
      <c r="AW127" s="4"/>
      <c r="AX127" s="4"/>
      <c r="AY127" s="4"/>
    </row>
    <row r="128" spans="1:51" s="7" customFormat="1" x14ac:dyDescent="0.3">
      <c r="A128" s="344"/>
      <c r="C128" s="102" t="s">
        <v>121</v>
      </c>
      <c r="D128" s="35" t="s">
        <v>10</v>
      </c>
      <c r="E128" s="35">
        <f t="shared" ref="E128" si="37">F128-1</f>
        <v>-5</v>
      </c>
      <c r="F128" s="35">
        <f t="shared" ref="F128" si="38">G128-1</f>
        <v>-4</v>
      </c>
      <c r="G128" s="35">
        <f t="shared" ref="G128" si="39">H128-1</f>
        <v>-3</v>
      </c>
      <c r="H128" s="35">
        <f>I128-1</f>
        <v>-2</v>
      </c>
      <c r="I128" s="35">
        <f>J128-1</f>
        <v>-1</v>
      </c>
      <c r="J128" s="109">
        <f>'I.2 Base'!D7</f>
        <v>0</v>
      </c>
      <c r="K128" s="35">
        <f>J128+1</f>
        <v>1</v>
      </c>
      <c r="L128" s="35">
        <f t="shared" ref="L128" si="40">K128+1</f>
        <v>2</v>
      </c>
      <c r="M128" s="35">
        <f t="shared" ref="M128" si="41">L128+1</f>
        <v>3</v>
      </c>
      <c r="N128" s="35">
        <f t="shared" ref="N128" si="42">M128+1</f>
        <v>4</v>
      </c>
      <c r="O128" s="35">
        <f t="shared" ref="O128" si="43">N128+1</f>
        <v>5</v>
      </c>
      <c r="P128" s="35">
        <f t="shared" ref="P128" si="44">O128+1</f>
        <v>6</v>
      </c>
      <c r="Q128" s="35">
        <f t="shared" ref="Q128" si="45">P128+1</f>
        <v>7</v>
      </c>
      <c r="R128" s="35">
        <f t="shared" ref="R128" si="46">Q128+1</f>
        <v>8</v>
      </c>
      <c r="S128" s="35">
        <f t="shared" ref="S128" si="47">R128+1</f>
        <v>9</v>
      </c>
      <c r="T128" s="35">
        <f t="shared" ref="T128" si="48">S128+1</f>
        <v>10</v>
      </c>
      <c r="U128" s="35">
        <f t="shared" ref="U128" si="49">T128+1</f>
        <v>11</v>
      </c>
      <c r="V128" s="35">
        <f t="shared" ref="V128" si="50">U128+1</f>
        <v>12</v>
      </c>
      <c r="W128" s="35">
        <f t="shared" ref="W128" si="51">V128+1</f>
        <v>13</v>
      </c>
      <c r="X128" s="35">
        <f t="shared" ref="X128" si="52">W128+1</f>
        <v>14</v>
      </c>
      <c r="Y128" s="35">
        <f t="shared" ref="Y128" si="53">X128+1</f>
        <v>15</v>
      </c>
      <c r="Z128" s="35">
        <f t="shared" ref="Z128" si="54">Y128+1</f>
        <v>16</v>
      </c>
      <c r="AA128" s="35">
        <f t="shared" ref="AA128" si="55">Z128+1</f>
        <v>17</v>
      </c>
      <c r="AB128" s="35">
        <f t="shared" ref="AB128" si="56">AA128+1</f>
        <v>18</v>
      </c>
      <c r="AC128" s="35">
        <f t="shared" ref="AC128" si="57">AB128+1</f>
        <v>19</v>
      </c>
      <c r="AD128" s="35">
        <f t="shared" ref="AD128" si="58">AC128+1</f>
        <v>20</v>
      </c>
      <c r="AE128" s="35">
        <f t="shared" ref="AE128" si="59">AD128+1</f>
        <v>21</v>
      </c>
      <c r="AF128" s="35">
        <f t="shared" ref="AF128" si="60">AE128+1</f>
        <v>22</v>
      </c>
      <c r="AG128" s="35">
        <f t="shared" ref="AG128" si="61">AF128+1</f>
        <v>23</v>
      </c>
      <c r="AH128" s="35">
        <f t="shared" ref="AH128" si="62">AG128+1</f>
        <v>24</v>
      </c>
      <c r="AI128" s="35">
        <f t="shared" ref="AI128" si="63">AH128+1</f>
        <v>25</v>
      </c>
      <c r="AJ128" s="35">
        <f t="shared" ref="AJ128" si="64">AI128+1</f>
        <v>26</v>
      </c>
      <c r="AK128" s="35">
        <f t="shared" ref="AK128" si="65">AJ128+1</f>
        <v>27</v>
      </c>
      <c r="AL128" s="35">
        <f t="shared" ref="AL128" si="66">AK128+1</f>
        <v>28</v>
      </c>
      <c r="AM128" s="35">
        <f t="shared" ref="AM128" si="67">AL128+1</f>
        <v>29</v>
      </c>
      <c r="AN128" s="178"/>
      <c r="AO128" s="54"/>
      <c r="AY128" s="10"/>
    </row>
    <row r="129" spans="1:51" s="15" customFormat="1" x14ac:dyDescent="0.3">
      <c r="A129" s="344"/>
      <c r="C129" s="78" t="s">
        <v>125</v>
      </c>
      <c r="D129" s="21">
        <f>SUM(E129:AM129)</f>
        <v>0</v>
      </c>
      <c r="E129" s="21">
        <f t="shared" ref="E129:AM129" si="68">E122-E65</f>
        <v>0</v>
      </c>
      <c r="F129" s="21">
        <f t="shared" si="68"/>
        <v>0</v>
      </c>
      <c r="G129" s="21">
        <f t="shared" si="68"/>
        <v>0</v>
      </c>
      <c r="H129" s="21">
        <f t="shared" si="68"/>
        <v>0</v>
      </c>
      <c r="I129" s="21">
        <f t="shared" si="68"/>
        <v>0</v>
      </c>
      <c r="J129" s="170">
        <f t="shared" si="68"/>
        <v>0</v>
      </c>
      <c r="K129" s="21">
        <f t="shared" si="68"/>
        <v>0</v>
      </c>
      <c r="L129" s="21">
        <f t="shared" si="68"/>
        <v>0</v>
      </c>
      <c r="M129" s="21">
        <f t="shared" si="68"/>
        <v>0</v>
      </c>
      <c r="N129" s="21">
        <f t="shared" si="68"/>
        <v>0</v>
      </c>
      <c r="O129" s="21">
        <f t="shared" si="68"/>
        <v>0</v>
      </c>
      <c r="P129" s="21">
        <f t="shared" si="68"/>
        <v>0</v>
      </c>
      <c r="Q129" s="21">
        <f t="shared" si="68"/>
        <v>0</v>
      </c>
      <c r="R129" s="21">
        <f t="shared" si="68"/>
        <v>0</v>
      </c>
      <c r="S129" s="21">
        <f t="shared" si="68"/>
        <v>0</v>
      </c>
      <c r="T129" s="21">
        <f t="shared" si="68"/>
        <v>0</v>
      </c>
      <c r="U129" s="21">
        <f t="shared" si="68"/>
        <v>0</v>
      </c>
      <c r="V129" s="21">
        <f t="shared" si="68"/>
        <v>0</v>
      </c>
      <c r="W129" s="21">
        <f t="shared" si="68"/>
        <v>0</v>
      </c>
      <c r="X129" s="21">
        <f t="shared" si="68"/>
        <v>0</v>
      </c>
      <c r="Y129" s="21">
        <f t="shared" si="68"/>
        <v>0</v>
      </c>
      <c r="Z129" s="21">
        <f t="shared" si="68"/>
        <v>0</v>
      </c>
      <c r="AA129" s="21">
        <f t="shared" si="68"/>
        <v>0</v>
      </c>
      <c r="AB129" s="21">
        <f t="shared" si="68"/>
        <v>0</v>
      </c>
      <c r="AC129" s="21">
        <f t="shared" si="68"/>
        <v>0</v>
      </c>
      <c r="AD129" s="21">
        <f t="shared" si="68"/>
        <v>0</v>
      </c>
      <c r="AE129" s="21">
        <f t="shared" si="68"/>
        <v>0</v>
      </c>
      <c r="AF129" s="21">
        <f t="shared" si="68"/>
        <v>0</v>
      </c>
      <c r="AG129" s="21">
        <f t="shared" si="68"/>
        <v>0</v>
      </c>
      <c r="AH129" s="21">
        <f t="shared" si="68"/>
        <v>0</v>
      </c>
      <c r="AI129" s="21">
        <f t="shared" si="68"/>
        <v>0</v>
      </c>
      <c r="AJ129" s="21">
        <f t="shared" si="68"/>
        <v>0</v>
      </c>
      <c r="AK129" s="21">
        <f t="shared" si="68"/>
        <v>0</v>
      </c>
      <c r="AL129" s="21">
        <f t="shared" si="68"/>
        <v>0</v>
      </c>
      <c r="AM129" s="21">
        <f t="shared" si="68"/>
        <v>0</v>
      </c>
      <c r="AN129" s="93"/>
      <c r="AO129" s="54"/>
      <c r="AY129" s="16"/>
    </row>
    <row r="130" spans="1:51" s="13" customFormat="1" x14ac:dyDescent="0.3">
      <c r="A130" s="344"/>
      <c r="C130" s="78" t="s">
        <v>143</v>
      </c>
      <c r="D130" s="21">
        <f>IFERROR(SUM(E130:AM130),"")</f>
        <v>0</v>
      </c>
      <c r="E130" s="79" t="str">
        <f>IFERROR(E129*'I.2 Base'!E32,"")</f>
        <v/>
      </c>
      <c r="F130" s="79" t="str">
        <f>IFERROR(F129*'I.2 Base'!F32,"")</f>
        <v/>
      </c>
      <c r="G130" s="79" t="str">
        <f>IFERROR(G129*'I.2 Base'!G32,"")</f>
        <v/>
      </c>
      <c r="H130" s="79" t="str">
        <f>IFERROR(H129*'I.2 Base'!H32,"")</f>
        <v/>
      </c>
      <c r="I130" s="79" t="str">
        <f>IFERROR(I129*'I.2 Base'!I32,"")</f>
        <v/>
      </c>
      <c r="J130" s="166">
        <f>IFERROR(J129*'I.2 Base'!J32,"")</f>
        <v>0</v>
      </c>
      <c r="K130" s="79" t="str">
        <f>IFERROR(K129*'I.2 Base'!K32,"")</f>
        <v/>
      </c>
      <c r="L130" s="79" t="str">
        <f>IFERROR(L129*'I.2 Base'!L32,"")</f>
        <v/>
      </c>
      <c r="M130" s="79" t="str">
        <f>IFERROR(M129*'I.2 Base'!M32,"")</f>
        <v/>
      </c>
      <c r="N130" s="79" t="str">
        <f>IFERROR(N129*'I.2 Base'!N32,"")</f>
        <v/>
      </c>
      <c r="O130" s="79" t="str">
        <f>IFERROR(O129*'I.2 Base'!O32,"")</f>
        <v/>
      </c>
      <c r="P130" s="79" t="str">
        <f>IFERROR(P129*'I.2 Base'!P32,"")</f>
        <v/>
      </c>
      <c r="Q130" s="79" t="str">
        <f>IFERROR(Q129*'I.2 Base'!Q32,"")</f>
        <v/>
      </c>
      <c r="R130" s="79" t="str">
        <f>IFERROR(R129*'I.2 Base'!R32,"")</f>
        <v/>
      </c>
      <c r="S130" s="79" t="str">
        <f>IFERROR(S129*'I.2 Base'!S32,"")</f>
        <v/>
      </c>
      <c r="T130" s="79" t="str">
        <f>IFERROR(T129*'I.2 Base'!T32,"")</f>
        <v/>
      </c>
      <c r="U130" s="79" t="str">
        <f>IFERROR(U129*'I.2 Base'!U32,"")</f>
        <v/>
      </c>
      <c r="V130" s="79" t="str">
        <f>IFERROR(V129*'I.2 Base'!V32,"")</f>
        <v/>
      </c>
      <c r="W130" s="79" t="str">
        <f>IFERROR(W129*'I.2 Base'!W32,"")</f>
        <v/>
      </c>
      <c r="X130" s="79" t="str">
        <f>IFERROR(X129*'I.2 Base'!X32,"")</f>
        <v/>
      </c>
      <c r="Y130" s="79" t="str">
        <f>IFERROR(Y129*'I.2 Base'!Y32,"")</f>
        <v/>
      </c>
      <c r="Z130" s="79" t="str">
        <f>IFERROR(Z129*'I.2 Base'!Z32,"")</f>
        <v/>
      </c>
      <c r="AA130" s="79" t="str">
        <f>IFERROR(AA129*'I.2 Base'!AA32,"")</f>
        <v/>
      </c>
      <c r="AB130" s="79" t="str">
        <f>IFERROR(AB129*'I.2 Base'!AB32,"")</f>
        <v/>
      </c>
      <c r="AC130" s="79" t="str">
        <f>IFERROR(AC129*'I.2 Base'!AC32,"")</f>
        <v/>
      </c>
      <c r="AD130" s="79" t="str">
        <f>IFERROR(AD129*'I.2 Base'!AD32,"")</f>
        <v/>
      </c>
      <c r="AE130" s="79" t="str">
        <f>IFERROR(AE129*'I.2 Base'!AE32,"")</f>
        <v/>
      </c>
      <c r="AF130" s="79" t="str">
        <f>IFERROR(AF129*'I.2 Base'!AF32,"")</f>
        <v/>
      </c>
      <c r="AG130" s="79" t="str">
        <f>IFERROR(AG129*'I.2 Base'!AG32,"")</f>
        <v/>
      </c>
      <c r="AH130" s="79" t="str">
        <f>IFERROR(AH129*'I.2 Base'!AH32,"")</f>
        <v/>
      </c>
      <c r="AI130" s="79" t="str">
        <f>IFERROR(AI129*'I.2 Base'!AI32,"")</f>
        <v/>
      </c>
      <c r="AJ130" s="79" t="str">
        <f>IFERROR(AJ129*'I.2 Base'!AJ32,"")</f>
        <v/>
      </c>
      <c r="AK130" s="79" t="str">
        <f>IFERROR(AK129*'I.2 Base'!AK32,"")</f>
        <v/>
      </c>
      <c r="AL130" s="79" t="str">
        <f>IFERROR(AL129*'I.2 Base'!AL32,"")</f>
        <v/>
      </c>
      <c r="AM130" s="79" t="str">
        <f>IFERROR(AM129*'I.2 Base'!AM32,"")</f>
        <v/>
      </c>
      <c r="AN130" s="108"/>
      <c r="AO130" s="54"/>
      <c r="AY130" s="14"/>
    </row>
    <row r="131" spans="1:51" s="15" customFormat="1" x14ac:dyDescent="0.3">
      <c r="C131" s="58"/>
      <c r="D131" s="58"/>
      <c r="E131" s="58"/>
      <c r="F131" s="58"/>
      <c r="G131" s="58"/>
      <c r="H131" s="58"/>
      <c r="I131" s="58"/>
      <c r="J131" s="59"/>
      <c r="K131" s="60"/>
      <c r="L131" s="59"/>
      <c r="M131" s="59"/>
      <c r="N131" s="59"/>
      <c r="O131" s="59"/>
      <c r="P131" s="59"/>
      <c r="Q131" s="59"/>
      <c r="R131" s="59"/>
      <c r="S131" s="59"/>
      <c r="T131" s="59"/>
      <c r="U131" s="59"/>
      <c r="V131" s="59"/>
      <c r="W131" s="59"/>
      <c r="X131" s="59"/>
      <c r="Y131" s="59"/>
      <c r="Z131" s="59"/>
      <c r="AA131" s="59"/>
      <c r="AB131" s="59"/>
      <c r="AC131" s="59"/>
      <c r="AD131" s="59"/>
      <c r="AE131" s="59"/>
      <c r="AF131" s="59"/>
      <c r="AG131" s="59"/>
      <c r="AH131" s="59"/>
      <c r="AI131" s="59"/>
      <c r="AJ131" s="59"/>
      <c r="AK131" s="59"/>
      <c r="AL131" s="59"/>
      <c r="AM131" s="59"/>
      <c r="AN131" s="16"/>
      <c r="AO131" s="57"/>
      <c r="AY131" s="16"/>
    </row>
    <row r="132" spans="1:51" x14ac:dyDescent="0.3">
      <c r="AO132" s="57"/>
    </row>
    <row r="133" spans="1:51" x14ac:dyDescent="0.3">
      <c r="AO133" s="57"/>
    </row>
    <row r="134" spans="1:51" x14ac:dyDescent="0.3">
      <c r="AO134" s="57"/>
    </row>
    <row r="135" spans="1:51" x14ac:dyDescent="0.3">
      <c r="AO135" s="57"/>
    </row>
    <row r="136" spans="1:51" x14ac:dyDescent="0.3">
      <c r="AO136" s="57"/>
    </row>
    <row r="137" spans="1:51" x14ac:dyDescent="0.3">
      <c r="AO137" s="57"/>
    </row>
  </sheetData>
  <mergeCells count="2">
    <mergeCell ref="A11:A130"/>
    <mergeCell ref="C7:D7"/>
  </mergeCells>
  <phoneticPr fontId="5" type="noConversion"/>
  <printOptions horizontalCentered="1"/>
  <pageMargins left="0.23622047244094491" right="0.23622047244094491" top="0.74803149606299213" bottom="0.74803149606299213" header="0.31496062992125984" footer="0.31496062992125984"/>
  <pageSetup paperSize="8" scale="40" orientation="landscape" r:id="rId1"/>
  <headerFooter>
    <oddFooter>&amp;CPágina &amp;P/&amp;N</oddFooter>
  </headerFooter>
  <ignoredErrors>
    <ignoredError sqref="E65:AM65 E122 F122:AM122" unlockedFormula="1"/>
  </ignoredError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AEEDB-F9A4-42A6-8A85-95BED348F36B}">
  <sheetPr>
    <tabColor theme="4" tint="0.59999389629810485"/>
  </sheetPr>
  <dimension ref="A1:AY137"/>
  <sheetViews>
    <sheetView showGridLines="0" topLeftCell="A101" zoomScaleNormal="100" zoomScalePageLayoutView="112" workbookViewId="0">
      <selection activeCell="E130" sqref="E130"/>
    </sheetView>
  </sheetViews>
  <sheetFormatPr defaultColWidth="8.5546875" defaultRowHeight="10.199999999999999" outlineLevelRow="1" x14ac:dyDescent="0.3"/>
  <cols>
    <col min="1" max="1" width="8.5546875" style="6" customWidth="1"/>
    <col min="2" max="2" width="2.5546875" style="6" customWidth="1"/>
    <col min="3" max="3" width="70.5546875" style="6" customWidth="1"/>
    <col min="4" max="9" width="10.5546875" style="6" customWidth="1"/>
    <col min="10" max="40" width="10.5546875" style="5" customWidth="1"/>
    <col min="41" max="48" width="10.5546875" style="6" customWidth="1"/>
    <col min="49" max="49" width="10.77734375" style="6" customWidth="1"/>
    <col min="50" max="50" width="8.5546875" style="6"/>
    <col min="51" max="51" width="8.5546875" style="5"/>
    <col min="52" max="16384" width="8.5546875" style="6"/>
  </cols>
  <sheetData>
    <row r="1" spans="1:51" ht="50.1" customHeight="1" x14ac:dyDescent="0.3"/>
    <row r="3" spans="1:51" s="8" customFormat="1" x14ac:dyDescent="0.3">
      <c r="A3" s="4" t="s">
        <v>1</v>
      </c>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row>
    <row r="4" spans="1:51" s="8" customFormat="1" x14ac:dyDescent="0.3">
      <c r="A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row>
    <row r="5" spans="1:51" x14ac:dyDescent="0.3">
      <c r="AO5" s="4"/>
    </row>
    <row r="6" spans="1:51" s="7" customFormat="1" x14ac:dyDescent="0.3">
      <c r="C6" s="4"/>
      <c r="D6" s="4"/>
      <c r="E6" s="4"/>
      <c r="F6" s="4"/>
      <c r="G6" s="4"/>
      <c r="H6" s="4"/>
      <c r="I6" s="77"/>
      <c r="J6" s="65"/>
      <c r="K6" s="77"/>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row>
    <row r="7" spans="1:51" s="4" customFormat="1" ht="30" customHeight="1" x14ac:dyDescent="0.3">
      <c r="C7" s="341" t="s">
        <v>224</v>
      </c>
      <c r="D7" s="345"/>
      <c r="E7" s="103">
        <f>'I.2 Base'!E19</f>
        <v>0</v>
      </c>
      <c r="F7" s="103">
        <f>'I.2 Base'!F19</f>
        <v>0</v>
      </c>
      <c r="G7" s="103">
        <f>'I.2 Base'!G19</f>
        <v>0</v>
      </c>
      <c r="H7" s="103">
        <f>'I.2 Base'!H19</f>
        <v>0</v>
      </c>
      <c r="I7" s="103">
        <f>'I.2 Base'!I19</f>
        <v>0</v>
      </c>
      <c r="J7" s="202">
        <f>'I.2 Base'!J19</f>
        <v>1</v>
      </c>
      <c r="K7" s="103">
        <f>'I.2 Base'!K19</f>
        <v>2</v>
      </c>
      <c r="L7" s="103">
        <f>'I.2 Base'!L19</f>
        <v>3</v>
      </c>
      <c r="M7" s="103">
        <f>'I.2 Base'!M19</f>
        <v>4</v>
      </c>
      <c r="N7" s="103">
        <f>'I.2 Base'!N19</f>
        <v>5</v>
      </c>
      <c r="O7" s="103">
        <f>'I.2 Base'!O19</f>
        <v>6</v>
      </c>
      <c r="P7" s="103">
        <f>'I.2 Base'!P19</f>
        <v>7</v>
      </c>
      <c r="Q7" s="103">
        <f>'I.2 Base'!Q19</f>
        <v>8</v>
      </c>
      <c r="R7" s="103">
        <f>'I.2 Base'!R19</f>
        <v>9</v>
      </c>
      <c r="S7" s="103">
        <f>'I.2 Base'!S19</f>
        <v>10</v>
      </c>
      <c r="T7" s="103">
        <f>'I.2 Base'!T19</f>
        <v>11</v>
      </c>
      <c r="U7" s="103">
        <f>'I.2 Base'!U19</f>
        <v>12</v>
      </c>
      <c r="V7" s="103">
        <f>'I.2 Base'!V19</f>
        <v>13</v>
      </c>
      <c r="W7" s="103">
        <f>'I.2 Base'!W19</f>
        <v>14</v>
      </c>
      <c r="X7" s="103">
        <f>'I.2 Base'!X19</f>
        <v>15</v>
      </c>
      <c r="Y7" s="103">
        <f>'I.2 Base'!Y19</f>
        <v>16</v>
      </c>
      <c r="Z7" s="103">
        <f>'I.2 Base'!Z19</f>
        <v>17</v>
      </c>
      <c r="AA7" s="103">
        <f>'I.2 Base'!AA19</f>
        <v>18</v>
      </c>
      <c r="AB7" s="103">
        <f>'I.2 Base'!AB19</f>
        <v>19</v>
      </c>
      <c r="AC7" s="103">
        <f>'I.2 Base'!AC19</f>
        <v>20</v>
      </c>
      <c r="AD7" s="103">
        <f>'I.2 Base'!AD19</f>
        <v>21</v>
      </c>
      <c r="AE7" s="103">
        <f>'I.2 Base'!AE19</f>
        <v>22</v>
      </c>
      <c r="AF7" s="103">
        <f>'I.2 Base'!AF19</f>
        <v>23</v>
      </c>
      <c r="AG7" s="103">
        <f>'I.2 Base'!AG19</f>
        <v>24</v>
      </c>
      <c r="AH7" s="103">
        <f>'I.2 Base'!AH19</f>
        <v>25</v>
      </c>
      <c r="AI7" s="103">
        <f>'I.2 Base'!AI19</f>
        <v>26</v>
      </c>
      <c r="AJ7" s="103">
        <f>'I.2 Base'!AJ19</f>
        <v>27</v>
      </c>
      <c r="AK7" s="103">
        <f>'I.2 Base'!AK19</f>
        <v>28</v>
      </c>
      <c r="AL7" s="103">
        <f>'I.2 Base'!AL19</f>
        <v>29</v>
      </c>
      <c r="AM7" s="103">
        <f>'I.2 Base'!AM19</f>
        <v>30</v>
      </c>
      <c r="AN7" s="120"/>
    </row>
    <row r="8" spans="1:51" s="17" customFormat="1" x14ac:dyDescent="0.3">
      <c r="A8" s="4"/>
      <c r="C8" s="18"/>
      <c r="D8" s="18"/>
      <c r="E8" s="34"/>
      <c r="F8" s="34"/>
      <c r="G8" s="34"/>
      <c r="H8" s="34"/>
      <c r="I8" s="34"/>
      <c r="J8" s="34"/>
      <c r="K8" s="34"/>
      <c r="L8" s="34"/>
      <c r="M8" s="34"/>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4"/>
    </row>
    <row r="9" spans="1:51" s="4" customFormat="1" x14ac:dyDescent="0.3">
      <c r="C9" s="13"/>
      <c r="D9" s="13"/>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Y9" s="3"/>
    </row>
    <row r="10" spans="1:51" s="4" customFormat="1" x14ac:dyDescent="0.3">
      <c r="C10" s="13"/>
      <c r="D10" s="13"/>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Y10" s="3"/>
    </row>
    <row r="11" spans="1:51" s="179" customFormat="1" ht="21" x14ac:dyDescent="0.3">
      <c r="A11" s="343" t="s">
        <v>128</v>
      </c>
      <c r="C11" s="153" t="s">
        <v>127</v>
      </c>
      <c r="D11" s="153"/>
      <c r="E11" s="160"/>
      <c r="F11" s="160"/>
      <c r="G11" s="160"/>
      <c r="H11" s="160"/>
      <c r="I11" s="160"/>
      <c r="J11" s="180"/>
      <c r="K11" s="180"/>
      <c r="L11" s="180"/>
      <c r="M11" s="180"/>
      <c r="N11" s="180"/>
      <c r="O11" s="180"/>
      <c r="P11" s="180"/>
      <c r="Q11" s="180"/>
      <c r="R11" s="180"/>
      <c r="S11" s="180"/>
      <c r="T11" s="180"/>
      <c r="U11" s="180"/>
      <c r="V11" s="180"/>
      <c r="W11" s="180"/>
      <c r="X11" s="180"/>
      <c r="Y11" s="180"/>
      <c r="Z11" s="180"/>
      <c r="AA11" s="180"/>
      <c r="AB11" s="180"/>
      <c r="AC11" s="180"/>
      <c r="AD11" s="180"/>
      <c r="AE11" s="180"/>
      <c r="AF11" s="180"/>
      <c r="AG11" s="180"/>
      <c r="AH11" s="180"/>
      <c r="AI11" s="180"/>
      <c r="AJ11" s="180"/>
      <c r="AK11" s="180"/>
      <c r="AL11" s="180"/>
      <c r="AM11" s="180"/>
      <c r="AN11" s="14"/>
      <c r="AO11" s="14"/>
      <c r="AP11" s="181"/>
      <c r="AQ11" s="181"/>
      <c r="AR11" s="181"/>
      <c r="AS11" s="181"/>
      <c r="AT11" s="181"/>
      <c r="AU11" s="181"/>
      <c r="AV11" s="181"/>
      <c r="AW11" s="181"/>
      <c r="AX11" s="181"/>
      <c r="AY11" s="181"/>
    </row>
    <row r="12" spans="1:51" s="167" customFormat="1" ht="6.6" x14ac:dyDescent="0.3">
      <c r="A12" s="343"/>
      <c r="C12" s="143"/>
      <c r="D12" s="143"/>
      <c r="E12" s="143"/>
      <c r="F12" s="143"/>
      <c r="G12" s="143"/>
      <c r="H12" s="143"/>
      <c r="I12" s="143"/>
      <c r="J12" s="171"/>
      <c r="K12" s="171"/>
      <c r="L12" s="171"/>
      <c r="M12" s="171"/>
      <c r="N12" s="171"/>
      <c r="O12" s="171"/>
      <c r="P12" s="171"/>
      <c r="Q12" s="171"/>
      <c r="R12" s="171"/>
      <c r="S12" s="171"/>
      <c r="T12" s="171"/>
      <c r="U12" s="171"/>
      <c r="V12" s="171"/>
      <c r="W12" s="171"/>
      <c r="X12" s="171"/>
      <c r="Y12" s="171"/>
      <c r="Z12" s="171"/>
      <c r="AA12" s="171"/>
      <c r="AB12" s="171"/>
      <c r="AC12" s="171"/>
      <c r="AD12" s="171"/>
      <c r="AE12" s="171"/>
      <c r="AF12" s="171"/>
      <c r="AG12" s="171"/>
      <c r="AH12" s="171"/>
      <c r="AI12" s="171"/>
      <c r="AJ12" s="171"/>
      <c r="AK12" s="171"/>
      <c r="AL12" s="171"/>
      <c r="AM12" s="171"/>
      <c r="AN12" s="140"/>
      <c r="AO12" s="140"/>
      <c r="AP12" s="171"/>
      <c r="AQ12" s="171"/>
      <c r="AR12" s="171"/>
      <c r="AS12" s="171"/>
      <c r="AT12" s="171"/>
      <c r="AU12" s="171"/>
      <c r="AV12" s="171"/>
      <c r="AW12" s="171"/>
      <c r="AX12" s="171"/>
      <c r="AY12" s="171"/>
    </row>
    <row r="13" spans="1:51" s="7" customFormat="1" x14ac:dyDescent="0.3">
      <c r="A13" s="343"/>
      <c r="E13" s="30" t="s">
        <v>120</v>
      </c>
      <c r="F13" s="31"/>
      <c r="G13" s="31"/>
      <c r="H13" s="31"/>
      <c r="I13" s="31"/>
      <c r="J13" s="109" t="s">
        <v>49</v>
      </c>
      <c r="K13" s="31"/>
      <c r="L13" s="31"/>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150" t="s">
        <v>122</v>
      </c>
      <c r="AN13" s="14"/>
      <c r="AO13" s="14"/>
      <c r="AY13" s="10"/>
    </row>
    <row r="14" spans="1:51" s="7" customFormat="1" x14ac:dyDescent="0.3">
      <c r="A14" s="343"/>
      <c r="C14" s="23" t="s">
        <v>128</v>
      </c>
      <c r="D14" s="35" t="s">
        <v>10</v>
      </c>
      <c r="E14" s="35">
        <f t="shared" ref="E14:G14" si="0">F14-1</f>
        <v>-5</v>
      </c>
      <c r="F14" s="35">
        <f t="shared" si="0"/>
        <v>-4</v>
      </c>
      <c r="G14" s="35">
        <f t="shared" si="0"/>
        <v>-3</v>
      </c>
      <c r="H14" s="35">
        <f>I14-1</f>
        <v>-2</v>
      </c>
      <c r="I14" s="35">
        <f>J14-1</f>
        <v>-1</v>
      </c>
      <c r="J14" s="109">
        <f>'I.2 Base'!D7</f>
        <v>0</v>
      </c>
      <c r="K14" s="35">
        <f>J14+1</f>
        <v>1</v>
      </c>
      <c r="L14" s="35">
        <f t="shared" ref="L14:AM14" si="1">K14+1</f>
        <v>2</v>
      </c>
      <c r="M14" s="35">
        <f t="shared" si="1"/>
        <v>3</v>
      </c>
      <c r="N14" s="35">
        <f t="shared" si="1"/>
        <v>4</v>
      </c>
      <c r="O14" s="35">
        <f t="shared" si="1"/>
        <v>5</v>
      </c>
      <c r="P14" s="35">
        <f t="shared" si="1"/>
        <v>6</v>
      </c>
      <c r="Q14" s="35">
        <f t="shared" si="1"/>
        <v>7</v>
      </c>
      <c r="R14" s="35">
        <f t="shared" si="1"/>
        <v>8</v>
      </c>
      <c r="S14" s="35">
        <f t="shared" si="1"/>
        <v>9</v>
      </c>
      <c r="T14" s="35">
        <f t="shared" si="1"/>
        <v>10</v>
      </c>
      <c r="U14" s="35">
        <f t="shared" si="1"/>
        <v>11</v>
      </c>
      <c r="V14" s="35">
        <f t="shared" si="1"/>
        <v>12</v>
      </c>
      <c r="W14" s="35">
        <f t="shared" si="1"/>
        <v>13</v>
      </c>
      <c r="X14" s="35">
        <f t="shared" si="1"/>
        <v>14</v>
      </c>
      <c r="Y14" s="35">
        <f t="shared" si="1"/>
        <v>15</v>
      </c>
      <c r="Z14" s="35">
        <f t="shared" si="1"/>
        <v>16</v>
      </c>
      <c r="AA14" s="35">
        <f t="shared" si="1"/>
        <v>17</v>
      </c>
      <c r="AB14" s="35">
        <f t="shared" si="1"/>
        <v>18</v>
      </c>
      <c r="AC14" s="35">
        <f t="shared" si="1"/>
        <v>19</v>
      </c>
      <c r="AD14" s="35">
        <f t="shared" si="1"/>
        <v>20</v>
      </c>
      <c r="AE14" s="35">
        <f t="shared" si="1"/>
        <v>21</v>
      </c>
      <c r="AF14" s="35">
        <f t="shared" si="1"/>
        <v>22</v>
      </c>
      <c r="AG14" s="35">
        <f t="shared" si="1"/>
        <v>23</v>
      </c>
      <c r="AH14" s="35">
        <f t="shared" si="1"/>
        <v>24</v>
      </c>
      <c r="AI14" s="35">
        <f t="shared" si="1"/>
        <v>25</v>
      </c>
      <c r="AJ14" s="35">
        <f t="shared" si="1"/>
        <v>26</v>
      </c>
      <c r="AK14" s="35">
        <f t="shared" si="1"/>
        <v>27</v>
      </c>
      <c r="AL14" s="35">
        <f t="shared" si="1"/>
        <v>28</v>
      </c>
      <c r="AM14" s="35">
        <f t="shared" si="1"/>
        <v>29</v>
      </c>
      <c r="AN14" s="73"/>
      <c r="AO14" s="14"/>
      <c r="AY14" s="10"/>
    </row>
    <row r="15" spans="1:51" x14ac:dyDescent="0.3">
      <c r="A15" s="343"/>
      <c r="C15" s="266" t="s">
        <v>137</v>
      </c>
      <c r="D15" s="129">
        <f>SUM(E15:AM15)</f>
        <v>10</v>
      </c>
      <c r="E15" s="267">
        <v>10</v>
      </c>
      <c r="F15" s="267"/>
      <c r="G15" s="267"/>
      <c r="H15" s="267"/>
      <c r="I15" s="267"/>
      <c r="J15" s="268"/>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c r="AN15" s="117"/>
      <c r="AO15" s="14"/>
    </row>
    <row r="16" spans="1:51" x14ac:dyDescent="0.3">
      <c r="A16" s="343"/>
      <c r="C16" s="260"/>
      <c r="D16" s="129">
        <f t="shared" ref="D16:D65" si="2">SUM(E16:AM16)</f>
        <v>0</v>
      </c>
      <c r="E16" s="262"/>
      <c r="F16" s="262"/>
      <c r="G16" s="262"/>
      <c r="H16" s="262"/>
      <c r="I16" s="262"/>
      <c r="J16" s="263"/>
      <c r="K16" s="264"/>
      <c r="L16" s="264"/>
      <c r="M16" s="264"/>
      <c r="N16" s="264"/>
      <c r="O16" s="264"/>
      <c r="P16" s="264"/>
      <c r="Q16" s="264"/>
      <c r="R16" s="264"/>
      <c r="S16" s="264"/>
      <c r="T16" s="264"/>
      <c r="U16" s="264"/>
      <c r="V16" s="264"/>
      <c r="W16" s="264"/>
      <c r="X16" s="264"/>
      <c r="Y16" s="264"/>
      <c r="Z16" s="264"/>
      <c r="AA16" s="264"/>
      <c r="AB16" s="264"/>
      <c r="AC16" s="264"/>
      <c r="AD16" s="264"/>
      <c r="AE16" s="264"/>
      <c r="AF16" s="264"/>
      <c r="AG16" s="264"/>
      <c r="AH16" s="264"/>
      <c r="AI16" s="264"/>
      <c r="AJ16" s="264"/>
      <c r="AK16" s="264"/>
      <c r="AL16" s="264"/>
      <c r="AM16" s="264"/>
      <c r="AN16" s="113"/>
      <c r="AO16" s="14"/>
    </row>
    <row r="17" spans="1:41" x14ac:dyDescent="0.3">
      <c r="A17" s="343"/>
      <c r="C17" s="260"/>
      <c r="D17" s="129">
        <f t="shared" si="2"/>
        <v>0</v>
      </c>
      <c r="E17" s="262"/>
      <c r="F17" s="262"/>
      <c r="G17" s="262"/>
      <c r="H17" s="262"/>
      <c r="I17" s="262"/>
      <c r="J17" s="263"/>
      <c r="K17" s="264"/>
      <c r="L17" s="264"/>
      <c r="M17" s="264"/>
      <c r="N17" s="264"/>
      <c r="O17" s="264"/>
      <c r="P17" s="264"/>
      <c r="Q17" s="264"/>
      <c r="R17" s="264"/>
      <c r="S17" s="264"/>
      <c r="T17" s="264"/>
      <c r="U17" s="264"/>
      <c r="V17" s="264"/>
      <c r="W17" s="264"/>
      <c r="X17" s="264"/>
      <c r="Y17" s="264"/>
      <c r="Z17" s="264"/>
      <c r="AA17" s="264"/>
      <c r="AB17" s="264"/>
      <c r="AC17" s="264"/>
      <c r="AD17" s="264"/>
      <c r="AE17" s="264"/>
      <c r="AF17" s="264"/>
      <c r="AG17" s="264"/>
      <c r="AH17" s="264"/>
      <c r="AI17" s="264"/>
      <c r="AJ17" s="264"/>
      <c r="AK17" s="264"/>
      <c r="AL17" s="264"/>
      <c r="AM17" s="264"/>
      <c r="AN17" s="113"/>
      <c r="AO17" s="14"/>
    </row>
    <row r="18" spans="1:41" x14ac:dyDescent="0.3">
      <c r="A18" s="343"/>
      <c r="C18" s="260"/>
      <c r="D18" s="129">
        <f t="shared" si="2"/>
        <v>0</v>
      </c>
      <c r="E18" s="264"/>
      <c r="F18" s="264"/>
      <c r="G18" s="264"/>
      <c r="H18" s="264"/>
      <c r="I18" s="264"/>
      <c r="J18" s="263"/>
      <c r="K18" s="264"/>
      <c r="L18" s="264"/>
      <c r="M18" s="264"/>
      <c r="N18" s="264"/>
      <c r="O18" s="264"/>
      <c r="P18" s="264"/>
      <c r="Q18" s="264"/>
      <c r="R18" s="264"/>
      <c r="S18" s="264"/>
      <c r="T18" s="264"/>
      <c r="U18" s="264"/>
      <c r="V18" s="264"/>
      <c r="W18" s="264"/>
      <c r="X18" s="264"/>
      <c r="Y18" s="264"/>
      <c r="Z18" s="264"/>
      <c r="AA18" s="264"/>
      <c r="AB18" s="264"/>
      <c r="AC18" s="264"/>
      <c r="AD18" s="264"/>
      <c r="AE18" s="264"/>
      <c r="AF18" s="264"/>
      <c r="AG18" s="264"/>
      <c r="AH18" s="264"/>
      <c r="AI18" s="264"/>
      <c r="AJ18" s="264"/>
      <c r="AK18" s="264"/>
      <c r="AL18" s="264"/>
      <c r="AM18" s="264"/>
      <c r="AN18" s="113"/>
      <c r="AO18" s="14"/>
    </row>
    <row r="19" spans="1:41" x14ac:dyDescent="0.3">
      <c r="A19" s="343"/>
      <c r="C19" s="260"/>
      <c r="D19" s="129">
        <f t="shared" si="2"/>
        <v>0</v>
      </c>
      <c r="E19" s="262"/>
      <c r="F19" s="262"/>
      <c r="G19" s="262"/>
      <c r="H19" s="262"/>
      <c r="I19" s="262"/>
      <c r="J19" s="263"/>
      <c r="K19" s="264"/>
      <c r="L19" s="264"/>
      <c r="M19" s="264"/>
      <c r="N19" s="264"/>
      <c r="O19" s="264"/>
      <c r="P19" s="264"/>
      <c r="Q19" s="264"/>
      <c r="R19" s="264"/>
      <c r="S19" s="264"/>
      <c r="T19" s="264"/>
      <c r="U19" s="264"/>
      <c r="V19" s="264"/>
      <c r="W19" s="264"/>
      <c r="X19" s="264"/>
      <c r="Y19" s="264"/>
      <c r="Z19" s="264"/>
      <c r="AA19" s="264"/>
      <c r="AB19" s="264"/>
      <c r="AC19" s="264"/>
      <c r="AD19" s="264"/>
      <c r="AE19" s="264"/>
      <c r="AF19" s="264"/>
      <c r="AG19" s="264"/>
      <c r="AH19" s="264"/>
      <c r="AI19" s="264"/>
      <c r="AJ19" s="264"/>
      <c r="AK19" s="264"/>
      <c r="AL19" s="264"/>
      <c r="AM19" s="264"/>
      <c r="AN19" s="113"/>
      <c r="AO19" s="14"/>
    </row>
    <row r="20" spans="1:41" x14ac:dyDescent="0.3">
      <c r="A20" s="343"/>
      <c r="C20" s="260"/>
      <c r="D20" s="129">
        <f t="shared" si="2"/>
        <v>0</v>
      </c>
      <c r="E20" s="262"/>
      <c r="F20" s="262"/>
      <c r="G20" s="262"/>
      <c r="H20" s="262"/>
      <c r="I20" s="262"/>
      <c r="J20" s="263"/>
      <c r="K20" s="264"/>
      <c r="L20" s="264"/>
      <c r="M20" s="264"/>
      <c r="N20" s="264"/>
      <c r="O20" s="264"/>
      <c r="P20" s="264"/>
      <c r="Q20" s="264"/>
      <c r="R20" s="264"/>
      <c r="S20" s="264"/>
      <c r="T20" s="264"/>
      <c r="U20" s="264"/>
      <c r="V20" s="264"/>
      <c r="W20" s="264"/>
      <c r="X20" s="264"/>
      <c r="Y20" s="264"/>
      <c r="Z20" s="264"/>
      <c r="AA20" s="264"/>
      <c r="AB20" s="264"/>
      <c r="AC20" s="264"/>
      <c r="AD20" s="264"/>
      <c r="AE20" s="264"/>
      <c r="AF20" s="264"/>
      <c r="AG20" s="264"/>
      <c r="AH20" s="264"/>
      <c r="AI20" s="264"/>
      <c r="AJ20" s="264"/>
      <c r="AK20" s="264"/>
      <c r="AL20" s="264"/>
      <c r="AM20" s="264"/>
      <c r="AN20" s="113"/>
      <c r="AO20" s="14"/>
    </row>
    <row r="21" spans="1:41" x14ac:dyDescent="0.3">
      <c r="A21" s="343"/>
      <c r="C21" s="260"/>
      <c r="D21" s="129">
        <f t="shared" si="2"/>
        <v>0</v>
      </c>
      <c r="E21" s="262"/>
      <c r="F21" s="262"/>
      <c r="G21" s="262"/>
      <c r="H21" s="262"/>
      <c r="I21" s="262"/>
      <c r="J21" s="263"/>
      <c r="K21" s="264"/>
      <c r="L21" s="264"/>
      <c r="M21" s="264"/>
      <c r="N21" s="264"/>
      <c r="O21" s="264"/>
      <c r="P21" s="264"/>
      <c r="Q21" s="264"/>
      <c r="R21" s="264"/>
      <c r="S21" s="264"/>
      <c r="T21" s="264"/>
      <c r="U21" s="264"/>
      <c r="V21" s="264"/>
      <c r="W21" s="264"/>
      <c r="X21" s="264"/>
      <c r="Y21" s="264"/>
      <c r="Z21" s="264"/>
      <c r="AA21" s="264"/>
      <c r="AB21" s="264"/>
      <c r="AC21" s="264"/>
      <c r="AD21" s="264"/>
      <c r="AE21" s="264"/>
      <c r="AF21" s="264"/>
      <c r="AG21" s="264"/>
      <c r="AH21" s="264"/>
      <c r="AI21" s="264"/>
      <c r="AJ21" s="264"/>
      <c r="AK21" s="264"/>
      <c r="AL21" s="264"/>
      <c r="AM21" s="264"/>
      <c r="AN21" s="113"/>
      <c r="AO21" s="14"/>
    </row>
    <row r="22" spans="1:41" x14ac:dyDescent="0.3">
      <c r="A22" s="343"/>
      <c r="C22" s="260"/>
      <c r="D22" s="129">
        <f t="shared" si="2"/>
        <v>0</v>
      </c>
      <c r="E22" s="262"/>
      <c r="F22" s="262"/>
      <c r="G22" s="262"/>
      <c r="H22" s="262"/>
      <c r="I22" s="262"/>
      <c r="J22" s="263"/>
      <c r="K22" s="264"/>
      <c r="L22" s="264"/>
      <c r="M22" s="264"/>
      <c r="N22" s="264"/>
      <c r="O22" s="264"/>
      <c r="P22" s="264"/>
      <c r="Q22" s="264"/>
      <c r="R22" s="264"/>
      <c r="S22" s="264"/>
      <c r="T22" s="264"/>
      <c r="U22" s="264"/>
      <c r="V22" s="264"/>
      <c r="W22" s="264"/>
      <c r="X22" s="264"/>
      <c r="Y22" s="264"/>
      <c r="Z22" s="264"/>
      <c r="AA22" s="264"/>
      <c r="AB22" s="264"/>
      <c r="AC22" s="264"/>
      <c r="AD22" s="264"/>
      <c r="AE22" s="264"/>
      <c r="AF22" s="264"/>
      <c r="AG22" s="264"/>
      <c r="AH22" s="264"/>
      <c r="AI22" s="264"/>
      <c r="AJ22" s="264"/>
      <c r="AK22" s="264"/>
      <c r="AL22" s="264"/>
      <c r="AM22" s="264"/>
      <c r="AN22" s="113"/>
      <c r="AO22" s="14"/>
    </row>
    <row r="23" spans="1:41" x14ac:dyDescent="0.3">
      <c r="A23" s="343"/>
      <c r="C23" s="260"/>
      <c r="D23" s="129">
        <f t="shared" si="2"/>
        <v>0</v>
      </c>
      <c r="E23" s="262"/>
      <c r="F23" s="262"/>
      <c r="G23" s="262"/>
      <c r="H23" s="262"/>
      <c r="I23" s="262"/>
      <c r="J23" s="263"/>
      <c r="K23" s="264"/>
      <c r="L23" s="264"/>
      <c r="M23" s="264"/>
      <c r="N23" s="264"/>
      <c r="O23" s="264"/>
      <c r="P23" s="264"/>
      <c r="Q23" s="264"/>
      <c r="R23" s="264"/>
      <c r="S23" s="264"/>
      <c r="T23" s="264"/>
      <c r="U23" s="264"/>
      <c r="V23" s="264"/>
      <c r="W23" s="264"/>
      <c r="X23" s="264"/>
      <c r="Y23" s="264"/>
      <c r="Z23" s="264"/>
      <c r="AA23" s="264"/>
      <c r="AB23" s="264"/>
      <c r="AC23" s="264"/>
      <c r="AD23" s="264"/>
      <c r="AE23" s="264"/>
      <c r="AF23" s="264"/>
      <c r="AG23" s="264"/>
      <c r="AH23" s="264"/>
      <c r="AI23" s="264"/>
      <c r="AJ23" s="264"/>
      <c r="AK23" s="264"/>
      <c r="AL23" s="264"/>
      <c r="AM23" s="264"/>
      <c r="AN23" s="113"/>
      <c r="AO23" s="14"/>
    </row>
    <row r="24" spans="1:41" x14ac:dyDescent="0.3">
      <c r="A24" s="343"/>
      <c r="C24" s="271"/>
      <c r="D24" s="129">
        <f t="shared" si="2"/>
        <v>0</v>
      </c>
      <c r="E24" s="262"/>
      <c r="F24" s="262"/>
      <c r="G24" s="262"/>
      <c r="H24" s="262"/>
      <c r="I24" s="262"/>
      <c r="J24" s="263"/>
      <c r="K24" s="264"/>
      <c r="L24" s="264"/>
      <c r="M24" s="264"/>
      <c r="N24" s="264"/>
      <c r="O24" s="264"/>
      <c r="P24" s="264"/>
      <c r="Q24" s="264"/>
      <c r="R24" s="264"/>
      <c r="S24" s="264"/>
      <c r="T24" s="264"/>
      <c r="U24" s="264"/>
      <c r="V24" s="264"/>
      <c r="W24" s="264"/>
      <c r="X24" s="264"/>
      <c r="Y24" s="264"/>
      <c r="Z24" s="264"/>
      <c r="AA24" s="264"/>
      <c r="AB24" s="264"/>
      <c r="AC24" s="264"/>
      <c r="AD24" s="264"/>
      <c r="AE24" s="264"/>
      <c r="AF24" s="264"/>
      <c r="AG24" s="264"/>
      <c r="AH24" s="264"/>
      <c r="AI24" s="264"/>
      <c r="AJ24" s="264"/>
      <c r="AK24" s="264"/>
      <c r="AL24" s="264"/>
      <c r="AM24" s="264"/>
      <c r="AN24" s="113"/>
      <c r="AO24" s="14"/>
    </row>
    <row r="25" spans="1:41" outlineLevel="1" x14ac:dyDescent="0.3">
      <c r="A25" s="343"/>
      <c r="C25" s="260"/>
      <c r="D25" s="129">
        <f t="shared" si="2"/>
        <v>0</v>
      </c>
      <c r="E25" s="262"/>
      <c r="F25" s="262"/>
      <c r="G25" s="262"/>
      <c r="H25" s="262"/>
      <c r="I25" s="262"/>
      <c r="J25" s="263"/>
      <c r="K25" s="264"/>
      <c r="L25" s="264"/>
      <c r="M25" s="264"/>
      <c r="N25" s="264"/>
      <c r="O25" s="264"/>
      <c r="P25" s="264"/>
      <c r="Q25" s="264"/>
      <c r="R25" s="264"/>
      <c r="S25" s="264"/>
      <c r="T25" s="264"/>
      <c r="U25" s="264"/>
      <c r="V25" s="264"/>
      <c r="W25" s="264"/>
      <c r="X25" s="264"/>
      <c r="Y25" s="264"/>
      <c r="Z25" s="264"/>
      <c r="AA25" s="264"/>
      <c r="AB25" s="264"/>
      <c r="AC25" s="264"/>
      <c r="AD25" s="264"/>
      <c r="AE25" s="264"/>
      <c r="AF25" s="264"/>
      <c r="AG25" s="264"/>
      <c r="AH25" s="264"/>
      <c r="AI25" s="264"/>
      <c r="AJ25" s="264"/>
      <c r="AK25" s="264"/>
      <c r="AL25" s="264"/>
      <c r="AM25" s="264"/>
      <c r="AN25" s="113"/>
      <c r="AO25" s="14"/>
    </row>
    <row r="26" spans="1:41" outlineLevel="1" x14ac:dyDescent="0.3">
      <c r="A26" s="343"/>
      <c r="C26" s="260"/>
      <c r="D26" s="129">
        <f t="shared" si="2"/>
        <v>0</v>
      </c>
      <c r="E26" s="262"/>
      <c r="F26" s="262"/>
      <c r="G26" s="262"/>
      <c r="H26" s="262"/>
      <c r="I26" s="262"/>
      <c r="J26" s="263"/>
      <c r="K26" s="264"/>
      <c r="L26" s="264"/>
      <c r="M26" s="264"/>
      <c r="N26" s="264"/>
      <c r="O26" s="264"/>
      <c r="P26" s="264"/>
      <c r="Q26" s="264"/>
      <c r="R26" s="264"/>
      <c r="S26" s="264"/>
      <c r="T26" s="264"/>
      <c r="U26" s="264"/>
      <c r="V26" s="264"/>
      <c r="W26" s="264"/>
      <c r="X26" s="264"/>
      <c r="Y26" s="264"/>
      <c r="Z26" s="264"/>
      <c r="AA26" s="264"/>
      <c r="AB26" s="264"/>
      <c r="AC26" s="264"/>
      <c r="AD26" s="264"/>
      <c r="AE26" s="264"/>
      <c r="AF26" s="264"/>
      <c r="AG26" s="264"/>
      <c r="AH26" s="264"/>
      <c r="AI26" s="264"/>
      <c r="AJ26" s="264"/>
      <c r="AK26" s="264"/>
      <c r="AL26" s="264"/>
      <c r="AM26" s="264"/>
      <c r="AN26" s="113"/>
      <c r="AO26" s="14"/>
    </row>
    <row r="27" spans="1:41" outlineLevel="1" x14ac:dyDescent="0.3">
      <c r="A27" s="343"/>
      <c r="C27" s="260"/>
      <c r="D27" s="129">
        <f t="shared" si="2"/>
        <v>0</v>
      </c>
      <c r="E27" s="262"/>
      <c r="F27" s="262"/>
      <c r="G27" s="262"/>
      <c r="H27" s="262"/>
      <c r="I27" s="262"/>
      <c r="J27" s="263"/>
      <c r="K27" s="264"/>
      <c r="L27" s="264"/>
      <c r="M27" s="264"/>
      <c r="N27" s="264"/>
      <c r="O27" s="264"/>
      <c r="P27" s="264"/>
      <c r="Q27" s="264"/>
      <c r="R27" s="264"/>
      <c r="S27" s="264"/>
      <c r="T27" s="264"/>
      <c r="U27" s="264"/>
      <c r="V27" s="264"/>
      <c r="W27" s="264"/>
      <c r="X27" s="264"/>
      <c r="Y27" s="264"/>
      <c r="Z27" s="264"/>
      <c r="AA27" s="264"/>
      <c r="AB27" s="264"/>
      <c r="AC27" s="264"/>
      <c r="AD27" s="264"/>
      <c r="AE27" s="264"/>
      <c r="AF27" s="264"/>
      <c r="AG27" s="264"/>
      <c r="AH27" s="264"/>
      <c r="AI27" s="264"/>
      <c r="AJ27" s="264"/>
      <c r="AK27" s="264"/>
      <c r="AL27" s="264"/>
      <c r="AM27" s="264"/>
      <c r="AN27" s="113"/>
      <c r="AO27" s="14"/>
    </row>
    <row r="28" spans="1:41" outlineLevel="1" x14ac:dyDescent="0.3">
      <c r="A28" s="343"/>
      <c r="C28" s="260"/>
      <c r="D28" s="129">
        <f t="shared" si="2"/>
        <v>0</v>
      </c>
      <c r="E28" s="262"/>
      <c r="F28" s="262"/>
      <c r="G28" s="262"/>
      <c r="H28" s="262"/>
      <c r="I28" s="262"/>
      <c r="J28" s="263"/>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113"/>
      <c r="AO28" s="14"/>
    </row>
    <row r="29" spans="1:41" outlineLevel="1" x14ac:dyDescent="0.3">
      <c r="A29" s="343"/>
      <c r="C29" s="260"/>
      <c r="D29" s="129">
        <f t="shared" si="2"/>
        <v>0</v>
      </c>
      <c r="E29" s="262"/>
      <c r="F29" s="262"/>
      <c r="G29" s="262"/>
      <c r="H29" s="262"/>
      <c r="I29" s="262"/>
      <c r="J29" s="263"/>
      <c r="K29" s="264"/>
      <c r="L29" s="264"/>
      <c r="M29" s="264"/>
      <c r="N29" s="264"/>
      <c r="O29" s="264"/>
      <c r="P29" s="264"/>
      <c r="Q29" s="264"/>
      <c r="R29" s="264"/>
      <c r="S29" s="264"/>
      <c r="T29" s="264"/>
      <c r="U29" s="264"/>
      <c r="V29" s="264"/>
      <c r="W29" s="264"/>
      <c r="X29" s="264"/>
      <c r="Y29" s="264"/>
      <c r="Z29" s="264"/>
      <c r="AA29" s="264"/>
      <c r="AB29" s="264"/>
      <c r="AC29" s="264"/>
      <c r="AD29" s="264"/>
      <c r="AE29" s="264"/>
      <c r="AF29" s="264"/>
      <c r="AG29" s="264"/>
      <c r="AH29" s="264"/>
      <c r="AI29" s="264"/>
      <c r="AJ29" s="264"/>
      <c r="AK29" s="264"/>
      <c r="AL29" s="264"/>
      <c r="AM29" s="264"/>
      <c r="AN29" s="113"/>
      <c r="AO29" s="14"/>
    </row>
    <row r="30" spans="1:41" outlineLevel="1" x14ac:dyDescent="0.3">
      <c r="A30" s="343"/>
      <c r="C30" s="260"/>
      <c r="D30" s="129">
        <f t="shared" si="2"/>
        <v>0</v>
      </c>
      <c r="E30" s="262"/>
      <c r="F30" s="262"/>
      <c r="G30" s="262"/>
      <c r="H30" s="262"/>
      <c r="I30" s="262"/>
      <c r="J30" s="263"/>
      <c r="K30" s="264"/>
      <c r="L30" s="264"/>
      <c r="M30" s="264"/>
      <c r="N30" s="264"/>
      <c r="O30" s="264"/>
      <c r="P30" s="264"/>
      <c r="Q30" s="264"/>
      <c r="R30" s="264"/>
      <c r="S30" s="264"/>
      <c r="T30" s="264"/>
      <c r="U30" s="264"/>
      <c r="V30" s="264"/>
      <c r="W30" s="264"/>
      <c r="X30" s="264"/>
      <c r="Y30" s="264"/>
      <c r="Z30" s="264"/>
      <c r="AA30" s="264"/>
      <c r="AB30" s="264"/>
      <c r="AC30" s="264"/>
      <c r="AD30" s="264"/>
      <c r="AE30" s="264"/>
      <c r="AF30" s="264"/>
      <c r="AG30" s="264"/>
      <c r="AH30" s="264"/>
      <c r="AI30" s="264"/>
      <c r="AJ30" s="264"/>
      <c r="AK30" s="264"/>
      <c r="AL30" s="264"/>
      <c r="AM30" s="264"/>
      <c r="AN30" s="113"/>
      <c r="AO30" s="14"/>
    </row>
    <row r="31" spans="1:41" outlineLevel="1" x14ac:dyDescent="0.3">
      <c r="A31" s="343"/>
      <c r="C31" s="260"/>
      <c r="D31" s="129">
        <f t="shared" si="2"/>
        <v>0</v>
      </c>
      <c r="E31" s="262"/>
      <c r="F31" s="262"/>
      <c r="G31" s="262"/>
      <c r="H31" s="262"/>
      <c r="I31" s="262"/>
      <c r="J31" s="263"/>
      <c r="K31" s="264"/>
      <c r="L31" s="264"/>
      <c r="M31" s="264"/>
      <c r="N31" s="264"/>
      <c r="O31" s="264"/>
      <c r="P31" s="264"/>
      <c r="Q31" s="264"/>
      <c r="R31" s="264"/>
      <c r="S31" s="264"/>
      <c r="T31" s="264"/>
      <c r="U31" s="264"/>
      <c r="V31" s="264"/>
      <c r="W31" s="264"/>
      <c r="X31" s="264"/>
      <c r="Y31" s="264"/>
      <c r="Z31" s="264"/>
      <c r="AA31" s="264"/>
      <c r="AB31" s="264"/>
      <c r="AC31" s="264"/>
      <c r="AD31" s="264"/>
      <c r="AE31" s="264"/>
      <c r="AF31" s="264"/>
      <c r="AG31" s="264"/>
      <c r="AH31" s="264"/>
      <c r="AI31" s="264"/>
      <c r="AJ31" s="264"/>
      <c r="AK31" s="264"/>
      <c r="AL31" s="264"/>
      <c r="AM31" s="264"/>
      <c r="AN31" s="113"/>
      <c r="AO31" s="14"/>
    </row>
    <row r="32" spans="1:41" outlineLevel="1" x14ac:dyDescent="0.3">
      <c r="A32" s="343"/>
      <c r="C32" s="260"/>
      <c r="D32" s="129">
        <f t="shared" si="2"/>
        <v>0</v>
      </c>
      <c r="E32" s="262"/>
      <c r="F32" s="262"/>
      <c r="G32" s="262"/>
      <c r="H32" s="262"/>
      <c r="I32" s="262"/>
      <c r="J32" s="263"/>
      <c r="K32" s="264"/>
      <c r="L32" s="264"/>
      <c r="M32" s="264"/>
      <c r="N32" s="264"/>
      <c r="O32" s="264"/>
      <c r="P32" s="264"/>
      <c r="Q32" s="264"/>
      <c r="R32" s="264"/>
      <c r="S32" s="264"/>
      <c r="T32" s="264"/>
      <c r="U32" s="264"/>
      <c r="V32" s="264"/>
      <c r="W32" s="264"/>
      <c r="X32" s="264"/>
      <c r="Y32" s="264"/>
      <c r="Z32" s="264"/>
      <c r="AA32" s="264"/>
      <c r="AB32" s="264"/>
      <c r="AC32" s="264"/>
      <c r="AD32" s="264"/>
      <c r="AE32" s="264"/>
      <c r="AF32" s="264"/>
      <c r="AG32" s="264"/>
      <c r="AH32" s="264"/>
      <c r="AI32" s="264"/>
      <c r="AJ32" s="264"/>
      <c r="AK32" s="264"/>
      <c r="AL32" s="264"/>
      <c r="AM32" s="264"/>
      <c r="AN32" s="113"/>
      <c r="AO32" s="14"/>
    </row>
    <row r="33" spans="1:51" outlineLevel="1" x14ac:dyDescent="0.3">
      <c r="A33" s="343"/>
      <c r="C33" s="260"/>
      <c r="D33" s="129">
        <f t="shared" si="2"/>
        <v>0</v>
      </c>
      <c r="E33" s="262"/>
      <c r="F33" s="262"/>
      <c r="G33" s="262"/>
      <c r="H33" s="262"/>
      <c r="I33" s="262"/>
      <c r="J33" s="263"/>
      <c r="K33" s="264"/>
      <c r="L33" s="264"/>
      <c r="M33" s="264"/>
      <c r="N33" s="264"/>
      <c r="O33" s="264"/>
      <c r="P33" s="264"/>
      <c r="Q33" s="264"/>
      <c r="R33" s="264"/>
      <c r="S33" s="264"/>
      <c r="T33" s="264"/>
      <c r="U33" s="264"/>
      <c r="V33" s="264"/>
      <c r="W33" s="264"/>
      <c r="X33" s="264"/>
      <c r="Y33" s="264"/>
      <c r="Z33" s="264"/>
      <c r="AA33" s="264"/>
      <c r="AB33" s="264"/>
      <c r="AC33" s="264"/>
      <c r="AD33" s="264"/>
      <c r="AE33" s="264"/>
      <c r="AF33" s="264"/>
      <c r="AG33" s="264"/>
      <c r="AH33" s="264"/>
      <c r="AI33" s="264"/>
      <c r="AJ33" s="264"/>
      <c r="AK33" s="264"/>
      <c r="AL33" s="264"/>
      <c r="AM33" s="264"/>
      <c r="AN33" s="113"/>
      <c r="AO33" s="14"/>
    </row>
    <row r="34" spans="1:51" outlineLevel="1" x14ac:dyDescent="0.3">
      <c r="A34" s="343"/>
      <c r="C34" s="260"/>
      <c r="D34" s="129">
        <f t="shared" si="2"/>
        <v>0</v>
      </c>
      <c r="E34" s="262"/>
      <c r="F34" s="262"/>
      <c r="G34" s="262"/>
      <c r="H34" s="262"/>
      <c r="I34" s="262"/>
      <c r="J34" s="263"/>
      <c r="K34" s="264"/>
      <c r="L34" s="264"/>
      <c r="M34" s="264"/>
      <c r="N34" s="264"/>
      <c r="O34" s="264"/>
      <c r="P34" s="264"/>
      <c r="Q34" s="264"/>
      <c r="R34" s="264"/>
      <c r="S34" s="264"/>
      <c r="T34" s="264"/>
      <c r="U34" s="264"/>
      <c r="V34" s="264"/>
      <c r="W34" s="264"/>
      <c r="X34" s="264"/>
      <c r="Y34" s="264"/>
      <c r="Z34" s="264"/>
      <c r="AA34" s="264"/>
      <c r="AB34" s="264"/>
      <c r="AC34" s="264"/>
      <c r="AD34" s="264"/>
      <c r="AE34" s="264"/>
      <c r="AF34" s="264"/>
      <c r="AG34" s="264"/>
      <c r="AH34" s="264"/>
      <c r="AI34" s="264"/>
      <c r="AJ34" s="264"/>
      <c r="AK34" s="264"/>
      <c r="AL34" s="264"/>
      <c r="AM34" s="264"/>
      <c r="AN34" s="113"/>
      <c r="AO34" s="14"/>
    </row>
    <row r="35" spans="1:51" outlineLevel="1" x14ac:dyDescent="0.3">
      <c r="A35" s="343"/>
      <c r="C35" s="260"/>
      <c r="D35" s="129">
        <f t="shared" si="2"/>
        <v>0</v>
      </c>
      <c r="E35" s="262"/>
      <c r="F35" s="262"/>
      <c r="G35" s="262"/>
      <c r="H35" s="262"/>
      <c r="I35" s="262"/>
      <c r="J35" s="263"/>
      <c r="K35" s="264"/>
      <c r="L35" s="264"/>
      <c r="M35" s="264"/>
      <c r="N35" s="264"/>
      <c r="O35" s="264"/>
      <c r="P35" s="264"/>
      <c r="Q35" s="264"/>
      <c r="R35" s="264"/>
      <c r="S35" s="264"/>
      <c r="T35" s="264"/>
      <c r="U35" s="264"/>
      <c r="V35" s="264"/>
      <c r="W35" s="264"/>
      <c r="X35" s="264"/>
      <c r="Y35" s="264"/>
      <c r="Z35" s="264"/>
      <c r="AA35" s="264"/>
      <c r="AB35" s="264"/>
      <c r="AC35" s="264"/>
      <c r="AD35" s="264"/>
      <c r="AE35" s="264"/>
      <c r="AF35" s="264"/>
      <c r="AG35" s="264"/>
      <c r="AH35" s="264"/>
      <c r="AI35" s="264"/>
      <c r="AJ35" s="264"/>
      <c r="AK35" s="264"/>
      <c r="AL35" s="264"/>
      <c r="AM35" s="264"/>
      <c r="AN35" s="113"/>
      <c r="AO35" s="14"/>
    </row>
    <row r="36" spans="1:51" outlineLevel="1" x14ac:dyDescent="0.3">
      <c r="A36" s="343"/>
      <c r="C36" s="260"/>
      <c r="D36" s="129">
        <f t="shared" si="2"/>
        <v>0</v>
      </c>
      <c r="E36" s="262"/>
      <c r="F36" s="262"/>
      <c r="G36" s="262"/>
      <c r="H36" s="262"/>
      <c r="I36" s="262"/>
      <c r="J36" s="263"/>
      <c r="K36" s="264"/>
      <c r="L36" s="264"/>
      <c r="M36" s="264"/>
      <c r="N36" s="264"/>
      <c r="O36" s="264"/>
      <c r="P36" s="264"/>
      <c r="Q36" s="264"/>
      <c r="R36" s="264"/>
      <c r="S36" s="264"/>
      <c r="T36" s="264"/>
      <c r="U36" s="264"/>
      <c r="V36" s="264"/>
      <c r="W36" s="264"/>
      <c r="X36" s="264"/>
      <c r="Y36" s="264"/>
      <c r="Z36" s="264"/>
      <c r="AA36" s="264"/>
      <c r="AB36" s="264"/>
      <c r="AC36" s="264"/>
      <c r="AD36" s="264"/>
      <c r="AE36" s="264"/>
      <c r="AF36" s="264"/>
      <c r="AG36" s="264"/>
      <c r="AH36" s="264"/>
      <c r="AI36" s="264"/>
      <c r="AJ36" s="264"/>
      <c r="AK36" s="264"/>
      <c r="AL36" s="264"/>
      <c r="AM36" s="264"/>
      <c r="AN36" s="113"/>
      <c r="AO36" s="14"/>
    </row>
    <row r="37" spans="1:51" outlineLevel="1" x14ac:dyDescent="0.3">
      <c r="A37" s="343"/>
      <c r="C37" s="260"/>
      <c r="D37" s="129">
        <f t="shared" si="2"/>
        <v>0</v>
      </c>
      <c r="E37" s="262"/>
      <c r="F37" s="262"/>
      <c r="G37" s="262"/>
      <c r="H37" s="262"/>
      <c r="I37" s="262"/>
      <c r="J37" s="263"/>
      <c r="K37" s="264"/>
      <c r="L37" s="264"/>
      <c r="M37" s="264"/>
      <c r="N37" s="264"/>
      <c r="O37" s="264"/>
      <c r="P37" s="264"/>
      <c r="Q37" s="264"/>
      <c r="R37" s="264"/>
      <c r="S37" s="264"/>
      <c r="T37" s="264"/>
      <c r="U37" s="264"/>
      <c r="V37" s="264"/>
      <c r="W37" s="264"/>
      <c r="X37" s="264"/>
      <c r="Y37" s="264"/>
      <c r="Z37" s="264"/>
      <c r="AA37" s="264"/>
      <c r="AB37" s="264"/>
      <c r="AC37" s="264"/>
      <c r="AD37" s="264"/>
      <c r="AE37" s="264"/>
      <c r="AF37" s="264"/>
      <c r="AG37" s="264"/>
      <c r="AH37" s="264"/>
      <c r="AI37" s="264"/>
      <c r="AJ37" s="264"/>
      <c r="AK37" s="264"/>
      <c r="AL37" s="264"/>
      <c r="AM37" s="264"/>
      <c r="AN37" s="113"/>
      <c r="AO37" s="14"/>
    </row>
    <row r="38" spans="1:51" outlineLevel="1" x14ac:dyDescent="0.3">
      <c r="A38" s="343"/>
      <c r="C38" s="260"/>
      <c r="D38" s="129">
        <f t="shared" si="2"/>
        <v>0</v>
      </c>
      <c r="E38" s="262"/>
      <c r="F38" s="262"/>
      <c r="G38" s="262"/>
      <c r="H38" s="262"/>
      <c r="I38" s="262"/>
      <c r="J38" s="263"/>
      <c r="K38" s="264"/>
      <c r="L38" s="264"/>
      <c r="M38" s="264"/>
      <c r="N38" s="264"/>
      <c r="O38" s="264"/>
      <c r="P38" s="264"/>
      <c r="Q38" s="264"/>
      <c r="R38" s="264"/>
      <c r="S38" s="264"/>
      <c r="T38" s="264"/>
      <c r="U38" s="264"/>
      <c r="V38" s="264"/>
      <c r="W38" s="264"/>
      <c r="X38" s="264"/>
      <c r="Y38" s="264"/>
      <c r="Z38" s="264"/>
      <c r="AA38" s="264"/>
      <c r="AB38" s="264"/>
      <c r="AC38" s="264"/>
      <c r="AD38" s="264"/>
      <c r="AE38" s="264"/>
      <c r="AF38" s="264"/>
      <c r="AG38" s="264"/>
      <c r="AH38" s="264"/>
      <c r="AI38" s="264"/>
      <c r="AJ38" s="264"/>
      <c r="AK38" s="264"/>
      <c r="AL38" s="264"/>
      <c r="AM38" s="264"/>
      <c r="AN38" s="113"/>
      <c r="AO38" s="14"/>
    </row>
    <row r="39" spans="1:51" outlineLevel="1" x14ac:dyDescent="0.3">
      <c r="A39" s="343"/>
      <c r="C39" s="260"/>
      <c r="D39" s="129">
        <f t="shared" si="2"/>
        <v>0</v>
      </c>
      <c r="E39" s="262"/>
      <c r="F39" s="262"/>
      <c r="G39" s="262"/>
      <c r="H39" s="262"/>
      <c r="I39" s="262"/>
      <c r="J39" s="263"/>
      <c r="K39" s="264"/>
      <c r="L39" s="264"/>
      <c r="M39" s="264"/>
      <c r="N39" s="264"/>
      <c r="O39" s="264"/>
      <c r="P39" s="264"/>
      <c r="Q39" s="264"/>
      <c r="R39" s="264"/>
      <c r="S39" s="264"/>
      <c r="T39" s="264"/>
      <c r="U39" s="264"/>
      <c r="V39" s="264"/>
      <c r="W39" s="264"/>
      <c r="X39" s="264"/>
      <c r="Y39" s="264"/>
      <c r="Z39" s="264"/>
      <c r="AA39" s="264"/>
      <c r="AB39" s="264"/>
      <c r="AC39" s="264"/>
      <c r="AD39" s="264"/>
      <c r="AE39" s="264"/>
      <c r="AF39" s="264"/>
      <c r="AG39" s="264"/>
      <c r="AH39" s="264"/>
      <c r="AI39" s="264"/>
      <c r="AJ39" s="264"/>
      <c r="AK39" s="264"/>
      <c r="AL39" s="264"/>
      <c r="AM39" s="264"/>
      <c r="AN39" s="113"/>
      <c r="AO39" s="14"/>
    </row>
    <row r="40" spans="1:51" s="15" customFormat="1" outlineLevel="1" x14ac:dyDescent="0.3">
      <c r="A40" s="343"/>
      <c r="C40" s="260"/>
      <c r="D40" s="129">
        <f t="shared" si="2"/>
        <v>0</v>
      </c>
      <c r="E40" s="262"/>
      <c r="F40" s="262"/>
      <c r="G40" s="262"/>
      <c r="H40" s="262"/>
      <c r="I40" s="262"/>
      <c r="J40" s="263"/>
      <c r="K40" s="264"/>
      <c r="L40" s="264"/>
      <c r="M40" s="264"/>
      <c r="N40" s="264"/>
      <c r="O40" s="264"/>
      <c r="P40" s="264"/>
      <c r="Q40" s="264"/>
      <c r="R40" s="264"/>
      <c r="S40" s="264"/>
      <c r="T40" s="264"/>
      <c r="U40" s="264"/>
      <c r="V40" s="264"/>
      <c r="W40" s="264"/>
      <c r="X40" s="264"/>
      <c r="Y40" s="264"/>
      <c r="Z40" s="264"/>
      <c r="AA40" s="264"/>
      <c r="AB40" s="264"/>
      <c r="AC40" s="264"/>
      <c r="AD40" s="264"/>
      <c r="AE40" s="264"/>
      <c r="AF40" s="264"/>
      <c r="AG40" s="264"/>
      <c r="AH40" s="264"/>
      <c r="AI40" s="264"/>
      <c r="AJ40" s="264"/>
      <c r="AK40" s="264"/>
      <c r="AL40" s="264"/>
      <c r="AM40" s="264"/>
      <c r="AN40" s="113"/>
      <c r="AO40" s="14"/>
      <c r="AY40" s="16"/>
    </row>
    <row r="41" spans="1:51" s="15" customFormat="1" outlineLevel="1" x14ac:dyDescent="0.3">
      <c r="A41" s="343"/>
      <c r="C41" s="260"/>
      <c r="D41" s="129">
        <f t="shared" si="2"/>
        <v>0</v>
      </c>
      <c r="E41" s="262"/>
      <c r="F41" s="262"/>
      <c r="G41" s="262"/>
      <c r="H41" s="262"/>
      <c r="I41" s="262"/>
      <c r="J41" s="263"/>
      <c r="K41" s="264"/>
      <c r="L41" s="264"/>
      <c r="M41" s="264"/>
      <c r="N41" s="264"/>
      <c r="O41" s="264"/>
      <c r="P41" s="264"/>
      <c r="Q41" s="264"/>
      <c r="R41" s="264"/>
      <c r="S41" s="264"/>
      <c r="T41" s="264"/>
      <c r="U41" s="264"/>
      <c r="V41" s="264"/>
      <c r="W41" s="264"/>
      <c r="X41" s="264"/>
      <c r="Y41" s="264"/>
      <c r="Z41" s="264"/>
      <c r="AA41" s="264"/>
      <c r="AB41" s="264"/>
      <c r="AC41" s="264"/>
      <c r="AD41" s="264"/>
      <c r="AE41" s="264"/>
      <c r="AF41" s="264"/>
      <c r="AG41" s="264"/>
      <c r="AH41" s="264"/>
      <c r="AI41" s="264"/>
      <c r="AJ41" s="264"/>
      <c r="AK41" s="264"/>
      <c r="AL41" s="264"/>
      <c r="AM41" s="264"/>
      <c r="AN41" s="113"/>
      <c r="AO41" s="14"/>
      <c r="AY41" s="16"/>
    </row>
    <row r="42" spans="1:51" s="15" customFormat="1" outlineLevel="1" x14ac:dyDescent="0.3">
      <c r="A42" s="343"/>
      <c r="C42" s="260"/>
      <c r="D42" s="129">
        <f t="shared" si="2"/>
        <v>0</v>
      </c>
      <c r="E42" s="262"/>
      <c r="F42" s="262"/>
      <c r="G42" s="262"/>
      <c r="H42" s="262"/>
      <c r="I42" s="262"/>
      <c r="J42" s="263"/>
      <c r="K42" s="264"/>
      <c r="L42" s="264"/>
      <c r="M42" s="264"/>
      <c r="N42" s="264"/>
      <c r="O42" s="264"/>
      <c r="P42" s="264"/>
      <c r="Q42" s="264"/>
      <c r="R42" s="264"/>
      <c r="S42" s="264"/>
      <c r="T42" s="264"/>
      <c r="U42" s="264"/>
      <c r="V42" s="264"/>
      <c r="W42" s="264"/>
      <c r="X42" s="264"/>
      <c r="Y42" s="264"/>
      <c r="Z42" s="264"/>
      <c r="AA42" s="264"/>
      <c r="AB42" s="264"/>
      <c r="AC42" s="264"/>
      <c r="AD42" s="264"/>
      <c r="AE42" s="264"/>
      <c r="AF42" s="264"/>
      <c r="AG42" s="264"/>
      <c r="AH42" s="264"/>
      <c r="AI42" s="264"/>
      <c r="AJ42" s="264"/>
      <c r="AK42" s="264"/>
      <c r="AL42" s="264"/>
      <c r="AM42" s="264"/>
      <c r="AN42" s="113"/>
      <c r="AO42" s="14"/>
      <c r="AY42" s="16"/>
    </row>
    <row r="43" spans="1:51" s="15" customFormat="1" outlineLevel="1" x14ac:dyDescent="0.3">
      <c r="A43" s="343"/>
      <c r="C43" s="260"/>
      <c r="D43" s="129">
        <f t="shared" si="2"/>
        <v>0</v>
      </c>
      <c r="E43" s="262"/>
      <c r="F43" s="262"/>
      <c r="G43" s="262"/>
      <c r="H43" s="262"/>
      <c r="I43" s="262"/>
      <c r="J43" s="263"/>
      <c r="K43" s="264"/>
      <c r="L43" s="264"/>
      <c r="M43" s="264"/>
      <c r="N43" s="264"/>
      <c r="O43" s="264"/>
      <c r="P43" s="264"/>
      <c r="Q43" s="264"/>
      <c r="R43" s="264"/>
      <c r="S43" s="264"/>
      <c r="T43" s="264"/>
      <c r="U43" s="264"/>
      <c r="V43" s="264"/>
      <c r="W43" s="264"/>
      <c r="X43" s="264"/>
      <c r="Y43" s="264"/>
      <c r="Z43" s="264"/>
      <c r="AA43" s="264"/>
      <c r="AB43" s="264"/>
      <c r="AC43" s="264"/>
      <c r="AD43" s="264"/>
      <c r="AE43" s="264"/>
      <c r="AF43" s="264"/>
      <c r="AG43" s="264"/>
      <c r="AH43" s="264"/>
      <c r="AI43" s="264"/>
      <c r="AJ43" s="264"/>
      <c r="AK43" s="264"/>
      <c r="AL43" s="264"/>
      <c r="AM43" s="264"/>
      <c r="AN43" s="113"/>
      <c r="AO43" s="14"/>
      <c r="AY43" s="16"/>
    </row>
    <row r="44" spans="1:51" s="15" customFormat="1" outlineLevel="1" x14ac:dyDescent="0.3">
      <c r="A44" s="343"/>
      <c r="C44" s="260"/>
      <c r="D44" s="129">
        <f t="shared" si="2"/>
        <v>0</v>
      </c>
      <c r="E44" s="262"/>
      <c r="F44" s="262"/>
      <c r="G44" s="262"/>
      <c r="H44" s="262"/>
      <c r="I44" s="262"/>
      <c r="J44" s="263"/>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113"/>
      <c r="AO44" s="14"/>
      <c r="AY44" s="16"/>
    </row>
    <row r="45" spans="1:51" s="15" customFormat="1" outlineLevel="1" x14ac:dyDescent="0.3">
      <c r="A45" s="343"/>
      <c r="C45" s="260"/>
      <c r="D45" s="129">
        <f t="shared" si="2"/>
        <v>0</v>
      </c>
      <c r="E45" s="262"/>
      <c r="F45" s="262"/>
      <c r="G45" s="262"/>
      <c r="H45" s="262"/>
      <c r="I45" s="262"/>
      <c r="J45" s="263"/>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113"/>
      <c r="AO45" s="14"/>
      <c r="AY45" s="16"/>
    </row>
    <row r="46" spans="1:51" s="15" customFormat="1" outlineLevel="1" x14ac:dyDescent="0.3">
      <c r="A46" s="343"/>
      <c r="C46" s="260"/>
      <c r="D46" s="129">
        <f t="shared" si="2"/>
        <v>0</v>
      </c>
      <c r="E46" s="262"/>
      <c r="F46" s="262"/>
      <c r="G46" s="262"/>
      <c r="H46" s="262"/>
      <c r="I46" s="262"/>
      <c r="J46" s="263"/>
      <c r="K46" s="264"/>
      <c r="L46" s="264"/>
      <c r="M46" s="264"/>
      <c r="N46" s="264"/>
      <c r="O46" s="264"/>
      <c r="P46" s="264"/>
      <c r="Q46" s="264"/>
      <c r="R46" s="264"/>
      <c r="S46" s="264"/>
      <c r="T46" s="264"/>
      <c r="U46" s="264"/>
      <c r="V46" s="264"/>
      <c r="W46" s="264"/>
      <c r="X46" s="264"/>
      <c r="Y46" s="264"/>
      <c r="Z46" s="264"/>
      <c r="AA46" s="264"/>
      <c r="AB46" s="264"/>
      <c r="AC46" s="264"/>
      <c r="AD46" s="264"/>
      <c r="AE46" s="264"/>
      <c r="AF46" s="264"/>
      <c r="AG46" s="264"/>
      <c r="AH46" s="264"/>
      <c r="AI46" s="264"/>
      <c r="AJ46" s="264"/>
      <c r="AK46" s="264"/>
      <c r="AL46" s="264"/>
      <c r="AM46" s="264"/>
      <c r="AN46" s="113"/>
      <c r="AO46" s="14"/>
      <c r="AY46" s="16"/>
    </row>
    <row r="47" spans="1:51" s="15" customFormat="1" outlineLevel="1" x14ac:dyDescent="0.3">
      <c r="A47" s="343"/>
      <c r="C47" s="260"/>
      <c r="D47" s="129">
        <f t="shared" si="2"/>
        <v>0</v>
      </c>
      <c r="E47" s="262"/>
      <c r="F47" s="262"/>
      <c r="G47" s="262"/>
      <c r="H47" s="262"/>
      <c r="I47" s="262"/>
      <c r="J47" s="263"/>
      <c r="K47" s="264"/>
      <c r="L47" s="264"/>
      <c r="M47" s="264"/>
      <c r="N47" s="264"/>
      <c r="O47" s="264"/>
      <c r="P47" s="264"/>
      <c r="Q47" s="264"/>
      <c r="R47" s="264"/>
      <c r="S47" s="264"/>
      <c r="T47" s="264"/>
      <c r="U47" s="264"/>
      <c r="V47" s="264"/>
      <c r="W47" s="264"/>
      <c r="X47" s="264"/>
      <c r="Y47" s="264"/>
      <c r="Z47" s="264"/>
      <c r="AA47" s="264"/>
      <c r="AB47" s="264"/>
      <c r="AC47" s="264"/>
      <c r="AD47" s="264"/>
      <c r="AE47" s="264"/>
      <c r="AF47" s="264"/>
      <c r="AG47" s="264"/>
      <c r="AH47" s="264"/>
      <c r="AI47" s="264"/>
      <c r="AJ47" s="264"/>
      <c r="AK47" s="264"/>
      <c r="AL47" s="264"/>
      <c r="AM47" s="264"/>
      <c r="AN47" s="113"/>
      <c r="AO47" s="14"/>
      <c r="AY47" s="16"/>
    </row>
    <row r="48" spans="1:51" s="15" customFormat="1" outlineLevel="1" x14ac:dyDescent="0.3">
      <c r="A48" s="343"/>
      <c r="C48" s="260"/>
      <c r="D48" s="129">
        <f t="shared" si="2"/>
        <v>0</v>
      </c>
      <c r="E48" s="262"/>
      <c r="F48" s="262"/>
      <c r="G48" s="262"/>
      <c r="H48" s="262"/>
      <c r="I48" s="262"/>
      <c r="J48" s="263"/>
      <c r="K48" s="264"/>
      <c r="L48" s="264"/>
      <c r="M48" s="264"/>
      <c r="N48" s="264"/>
      <c r="O48" s="264"/>
      <c r="P48" s="264"/>
      <c r="Q48" s="264"/>
      <c r="R48" s="264"/>
      <c r="S48" s="264"/>
      <c r="T48" s="264"/>
      <c r="U48" s="264"/>
      <c r="V48" s="264"/>
      <c r="W48" s="264"/>
      <c r="X48" s="264"/>
      <c r="Y48" s="264"/>
      <c r="Z48" s="264"/>
      <c r="AA48" s="264"/>
      <c r="AB48" s="264"/>
      <c r="AC48" s="264"/>
      <c r="AD48" s="264"/>
      <c r="AE48" s="264"/>
      <c r="AF48" s="264"/>
      <c r="AG48" s="264"/>
      <c r="AH48" s="264"/>
      <c r="AI48" s="264"/>
      <c r="AJ48" s="264"/>
      <c r="AK48" s="264"/>
      <c r="AL48" s="264"/>
      <c r="AM48" s="264"/>
      <c r="AN48" s="113"/>
      <c r="AO48" s="14"/>
      <c r="AY48" s="16"/>
    </row>
    <row r="49" spans="1:51" s="15" customFormat="1" outlineLevel="1" x14ac:dyDescent="0.3">
      <c r="A49" s="343"/>
      <c r="C49" s="260"/>
      <c r="D49" s="129">
        <f t="shared" si="2"/>
        <v>0</v>
      </c>
      <c r="E49" s="262"/>
      <c r="F49" s="262"/>
      <c r="G49" s="262"/>
      <c r="H49" s="262"/>
      <c r="I49" s="262"/>
      <c r="J49" s="263"/>
      <c r="K49" s="264"/>
      <c r="L49" s="264"/>
      <c r="M49" s="264"/>
      <c r="N49" s="264"/>
      <c r="O49" s="264"/>
      <c r="P49" s="264"/>
      <c r="Q49" s="264"/>
      <c r="R49" s="264"/>
      <c r="S49" s="264"/>
      <c r="T49" s="264"/>
      <c r="U49" s="264"/>
      <c r="V49" s="264"/>
      <c r="W49" s="264"/>
      <c r="X49" s="264"/>
      <c r="Y49" s="264"/>
      <c r="Z49" s="264"/>
      <c r="AA49" s="264"/>
      <c r="AB49" s="264"/>
      <c r="AC49" s="264"/>
      <c r="AD49" s="264"/>
      <c r="AE49" s="264"/>
      <c r="AF49" s="264"/>
      <c r="AG49" s="264"/>
      <c r="AH49" s="264"/>
      <c r="AI49" s="264"/>
      <c r="AJ49" s="264"/>
      <c r="AK49" s="264"/>
      <c r="AL49" s="264"/>
      <c r="AM49" s="264"/>
      <c r="AN49" s="113"/>
      <c r="AO49" s="14"/>
      <c r="AY49" s="16"/>
    </row>
    <row r="50" spans="1:51" s="15" customFormat="1" outlineLevel="1" x14ac:dyDescent="0.3">
      <c r="A50" s="343"/>
      <c r="C50" s="260"/>
      <c r="D50" s="129">
        <f t="shared" si="2"/>
        <v>0</v>
      </c>
      <c r="E50" s="262"/>
      <c r="F50" s="262"/>
      <c r="G50" s="262"/>
      <c r="H50" s="262"/>
      <c r="I50" s="262"/>
      <c r="J50" s="263"/>
      <c r="K50" s="264"/>
      <c r="L50" s="264"/>
      <c r="M50" s="264"/>
      <c r="N50" s="264"/>
      <c r="O50" s="264"/>
      <c r="P50" s="264"/>
      <c r="Q50" s="264"/>
      <c r="R50" s="264"/>
      <c r="S50" s="264"/>
      <c r="T50" s="264"/>
      <c r="U50" s="264"/>
      <c r="V50" s="264"/>
      <c r="W50" s="264"/>
      <c r="X50" s="264"/>
      <c r="Y50" s="264"/>
      <c r="Z50" s="264"/>
      <c r="AA50" s="264"/>
      <c r="AB50" s="264"/>
      <c r="AC50" s="264"/>
      <c r="AD50" s="264"/>
      <c r="AE50" s="264"/>
      <c r="AF50" s="264"/>
      <c r="AG50" s="264"/>
      <c r="AH50" s="264"/>
      <c r="AI50" s="264"/>
      <c r="AJ50" s="264"/>
      <c r="AK50" s="264"/>
      <c r="AL50" s="264"/>
      <c r="AM50" s="264"/>
      <c r="AN50" s="113"/>
      <c r="AO50" s="14"/>
      <c r="AY50" s="16"/>
    </row>
    <row r="51" spans="1:51" s="15" customFormat="1" outlineLevel="1" x14ac:dyDescent="0.3">
      <c r="A51" s="343"/>
      <c r="C51" s="260"/>
      <c r="D51" s="129">
        <f t="shared" si="2"/>
        <v>0</v>
      </c>
      <c r="E51" s="262"/>
      <c r="F51" s="262"/>
      <c r="G51" s="262"/>
      <c r="H51" s="262"/>
      <c r="I51" s="262"/>
      <c r="J51" s="263"/>
      <c r="K51" s="264"/>
      <c r="L51" s="264"/>
      <c r="M51" s="264"/>
      <c r="N51" s="264"/>
      <c r="O51" s="264"/>
      <c r="P51" s="264"/>
      <c r="Q51" s="264"/>
      <c r="R51" s="264"/>
      <c r="S51" s="264"/>
      <c r="T51" s="264"/>
      <c r="U51" s="264"/>
      <c r="V51" s="264"/>
      <c r="W51" s="264"/>
      <c r="X51" s="264"/>
      <c r="Y51" s="264"/>
      <c r="Z51" s="264"/>
      <c r="AA51" s="264"/>
      <c r="AB51" s="264"/>
      <c r="AC51" s="264"/>
      <c r="AD51" s="264"/>
      <c r="AE51" s="264"/>
      <c r="AF51" s="264"/>
      <c r="AG51" s="264"/>
      <c r="AH51" s="264"/>
      <c r="AI51" s="264"/>
      <c r="AJ51" s="264"/>
      <c r="AK51" s="264"/>
      <c r="AL51" s="264"/>
      <c r="AM51" s="264"/>
      <c r="AN51" s="113"/>
      <c r="AO51" s="14"/>
      <c r="AY51" s="16"/>
    </row>
    <row r="52" spans="1:51" s="15" customFormat="1" outlineLevel="1" x14ac:dyDescent="0.3">
      <c r="A52" s="343"/>
      <c r="C52" s="260"/>
      <c r="D52" s="129">
        <f t="shared" si="2"/>
        <v>0</v>
      </c>
      <c r="E52" s="262"/>
      <c r="F52" s="262"/>
      <c r="G52" s="262"/>
      <c r="H52" s="262"/>
      <c r="I52" s="262"/>
      <c r="J52" s="263"/>
      <c r="K52" s="264"/>
      <c r="L52" s="264"/>
      <c r="M52" s="264"/>
      <c r="N52" s="264"/>
      <c r="O52" s="264"/>
      <c r="P52" s="264"/>
      <c r="Q52" s="264"/>
      <c r="R52" s="264"/>
      <c r="S52" s="264"/>
      <c r="T52" s="264"/>
      <c r="U52" s="264"/>
      <c r="V52" s="264"/>
      <c r="W52" s="264"/>
      <c r="X52" s="264"/>
      <c r="Y52" s="264"/>
      <c r="Z52" s="264"/>
      <c r="AA52" s="264"/>
      <c r="AB52" s="264"/>
      <c r="AC52" s="264"/>
      <c r="AD52" s="264"/>
      <c r="AE52" s="264"/>
      <c r="AF52" s="264"/>
      <c r="AG52" s="264"/>
      <c r="AH52" s="264"/>
      <c r="AI52" s="264"/>
      <c r="AJ52" s="264"/>
      <c r="AK52" s="264"/>
      <c r="AL52" s="264"/>
      <c r="AM52" s="264"/>
      <c r="AN52" s="113"/>
      <c r="AO52" s="14"/>
      <c r="AY52" s="16"/>
    </row>
    <row r="53" spans="1:51" s="15" customFormat="1" outlineLevel="1" x14ac:dyDescent="0.3">
      <c r="A53" s="343"/>
      <c r="C53" s="260"/>
      <c r="D53" s="129">
        <f t="shared" si="2"/>
        <v>0</v>
      </c>
      <c r="E53" s="262"/>
      <c r="F53" s="262"/>
      <c r="G53" s="262"/>
      <c r="H53" s="262"/>
      <c r="I53" s="262"/>
      <c r="J53" s="263"/>
      <c r="K53" s="264"/>
      <c r="L53" s="264"/>
      <c r="M53" s="264"/>
      <c r="N53" s="264"/>
      <c r="O53" s="264"/>
      <c r="P53" s="264"/>
      <c r="Q53" s="264"/>
      <c r="R53" s="264"/>
      <c r="S53" s="264"/>
      <c r="T53" s="264"/>
      <c r="U53" s="264"/>
      <c r="V53" s="264"/>
      <c r="W53" s="264"/>
      <c r="X53" s="264"/>
      <c r="Y53" s="264"/>
      <c r="Z53" s="264"/>
      <c r="AA53" s="264"/>
      <c r="AB53" s="264"/>
      <c r="AC53" s="264"/>
      <c r="AD53" s="264"/>
      <c r="AE53" s="264"/>
      <c r="AF53" s="264"/>
      <c r="AG53" s="264"/>
      <c r="AH53" s="264"/>
      <c r="AI53" s="264"/>
      <c r="AJ53" s="264"/>
      <c r="AK53" s="264"/>
      <c r="AL53" s="264"/>
      <c r="AM53" s="264"/>
      <c r="AN53" s="113"/>
      <c r="AO53" s="14"/>
      <c r="AY53" s="16"/>
    </row>
    <row r="54" spans="1:51" s="15" customFormat="1" outlineLevel="1" x14ac:dyDescent="0.3">
      <c r="A54" s="343"/>
      <c r="C54" s="260"/>
      <c r="D54" s="129">
        <f t="shared" si="2"/>
        <v>0</v>
      </c>
      <c r="E54" s="262"/>
      <c r="F54" s="262"/>
      <c r="G54" s="262"/>
      <c r="H54" s="262"/>
      <c r="I54" s="262"/>
      <c r="J54" s="263"/>
      <c r="K54" s="264"/>
      <c r="L54" s="264"/>
      <c r="M54" s="264"/>
      <c r="N54" s="264"/>
      <c r="O54" s="264"/>
      <c r="P54" s="264"/>
      <c r="Q54" s="264"/>
      <c r="R54" s="264"/>
      <c r="S54" s="264"/>
      <c r="T54" s="264"/>
      <c r="U54" s="264"/>
      <c r="V54" s="264"/>
      <c r="W54" s="264"/>
      <c r="X54" s="264"/>
      <c r="Y54" s="264"/>
      <c r="Z54" s="264"/>
      <c r="AA54" s="264"/>
      <c r="AB54" s="264"/>
      <c r="AC54" s="264"/>
      <c r="AD54" s="264"/>
      <c r="AE54" s="264"/>
      <c r="AF54" s="264"/>
      <c r="AG54" s="264"/>
      <c r="AH54" s="264"/>
      <c r="AI54" s="264"/>
      <c r="AJ54" s="264"/>
      <c r="AK54" s="264"/>
      <c r="AL54" s="264"/>
      <c r="AM54" s="264"/>
      <c r="AN54" s="113"/>
      <c r="AO54" s="14"/>
      <c r="AY54" s="16"/>
    </row>
    <row r="55" spans="1:51" s="15" customFormat="1" outlineLevel="1" x14ac:dyDescent="0.3">
      <c r="A55" s="343"/>
      <c r="C55" s="260"/>
      <c r="D55" s="129">
        <f t="shared" si="2"/>
        <v>0</v>
      </c>
      <c r="E55" s="262"/>
      <c r="F55" s="262"/>
      <c r="G55" s="262"/>
      <c r="H55" s="262"/>
      <c r="I55" s="262"/>
      <c r="J55" s="263"/>
      <c r="K55" s="264"/>
      <c r="L55" s="264"/>
      <c r="M55" s="264"/>
      <c r="N55" s="264"/>
      <c r="O55" s="264"/>
      <c r="P55" s="264"/>
      <c r="Q55" s="264"/>
      <c r="R55" s="264"/>
      <c r="S55" s="264"/>
      <c r="T55" s="264"/>
      <c r="U55" s="264"/>
      <c r="V55" s="264"/>
      <c r="W55" s="264"/>
      <c r="X55" s="264"/>
      <c r="Y55" s="264"/>
      <c r="Z55" s="264"/>
      <c r="AA55" s="264"/>
      <c r="AB55" s="264"/>
      <c r="AC55" s="264"/>
      <c r="AD55" s="264"/>
      <c r="AE55" s="264"/>
      <c r="AF55" s="264"/>
      <c r="AG55" s="264"/>
      <c r="AH55" s="264"/>
      <c r="AI55" s="264"/>
      <c r="AJ55" s="264"/>
      <c r="AK55" s="264"/>
      <c r="AL55" s="264"/>
      <c r="AM55" s="264"/>
      <c r="AN55" s="113"/>
      <c r="AO55" s="14"/>
      <c r="AY55" s="16"/>
    </row>
    <row r="56" spans="1:51" s="15" customFormat="1" outlineLevel="1" x14ac:dyDescent="0.3">
      <c r="A56" s="343"/>
      <c r="C56" s="260"/>
      <c r="D56" s="129">
        <f t="shared" si="2"/>
        <v>0</v>
      </c>
      <c r="E56" s="262"/>
      <c r="F56" s="262"/>
      <c r="G56" s="262"/>
      <c r="H56" s="262"/>
      <c r="I56" s="262"/>
      <c r="J56" s="263"/>
      <c r="K56" s="264"/>
      <c r="L56" s="264"/>
      <c r="M56" s="264"/>
      <c r="N56" s="264"/>
      <c r="O56" s="264"/>
      <c r="P56" s="264"/>
      <c r="Q56" s="264"/>
      <c r="R56" s="264"/>
      <c r="S56" s="264"/>
      <c r="T56" s="264"/>
      <c r="U56" s="264"/>
      <c r="V56" s="264"/>
      <c r="W56" s="264"/>
      <c r="X56" s="264"/>
      <c r="Y56" s="264"/>
      <c r="Z56" s="264"/>
      <c r="AA56" s="264"/>
      <c r="AB56" s="264"/>
      <c r="AC56" s="264"/>
      <c r="AD56" s="264"/>
      <c r="AE56" s="264"/>
      <c r="AF56" s="264"/>
      <c r="AG56" s="264"/>
      <c r="AH56" s="264"/>
      <c r="AI56" s="264"/>
      <c r="AJ56" s="264"/>
      <c r="AK56" s="264"/>
      <c r="AL56" s="264"/>
      <c r="AM56" s="264"/>
      <c r="AN56" s="113"/>
      <c r="AO56" s="14"/>
      <c r="AY56" s="16"/>
    </row>
    <row r="57" spans="1:51" s="15" customFormat="1" outlineLevel="1" x14ac:dyDescent="0.3">
      <c r="A57" s="343"/>
      <c r="C57" s="260"/>
      <c r="D57" s="129">
        <f t="shared" si="2"/>
        <v>0</v>
      </c>
      <c r="E57" s="262"/>
      <c r="F57" s="262"/>
      <c r="G57" s="262"/>
      <c r="H57" s="262"/>
      <c r="I57" s="262"/>
      <c r="J57" s="263"/>
      <c r="K57" s="264"/>
      <c r="L57" s="264"/>
      <c r="M57" s="264"/>
      <c r="N57" s="264"/>
      <c r="O57" s="264"/>
      <c r="P57" s="264"/>
      <c r="Q57" s="264"/>
      <c r="R57" s="264"/>
      <c r="S57" s="264"/>
      <c r="T57" s="264"/>
      <c r="U57" s="264"/>
      <c r="V57" s="264"/>
      <c r="W57" s="264"/>
      <c r="X57" s="264"/>
      <c r="Y57" s="264"/>
      <c r="Z57" s="264"/>
      <c r="AA57" s="264"/>
      <c r="AB57" s="264"/>
      <c r="AC57" s="264"/>
      <c r="AD57" s="264"/>
      <c r="AE57" s="264"/>
      <c r="AF57" s="264"/>
      <c r="AG57" s="264"/>
      <c r="AH57" s="264"/>
      <c r="AI57" s="264"/>
      <c r="AJ57" s="264"/>
      <c r="AK57" s="264"/>
      <c r="AL57" s="264"/>
      <c r="AM57" s="264"/>
      <c r="AN57" s="113"/>
      <c r="AO57" s="14"/>
      <c r="AY57" s="16"/>
    </row>
    <row r="58" spans="1:51" s="15" customFormat="1" outlineLevel="1" x14ac:dyDescent="0.3">
      <c r="A58" s="343"/>
      <c r="C58" s="260"/>
      <c r="D58" s="129">
        <f t="shared" si="2"/>
        <v>0</v>
      </c>
      <c r="E58" s="262"/>
      <c r="F58" s="262"/>
      <c r="G58" s="262"/>
      <c r="H58" s="262"/>
      <c r="I58" s="262"/>
      <c r="J58" s="263"/>
      <c r="K58" s="264"/>
      <c r="L58" s="264"/>
      <c r="M58" s="264"/>
      <c r="N58" s="264"/>
      <c r="O58" s="264"/>
      <c r="P58" s="264"/>
      <c r="Q58" s="264"/>
      <c r="R58" s="264"/>
      <c r="S58" s="264"/>
      <c r="T58" s="264"/>
      <c r="U58" s="264"/>
      <c r="V58" s="264"/>
      <c r="W58" s="264"/>
      <c r="X58" s="264"/>
      <c r="Y58" s="264"/>
      <c r="Z58" s="264"/>
      <c r="AA58" s="264"/>
      <c r="AB58" s="264"/>
      <c r="AC58" s="264"/>
      <c r="AD58" s="264"/>
      <c r="AE58" s="264"/>
      <c r="AF58" s="264"/>
      <c r="AG58" s="264"/>
      <c r="AH58" s="264"/>
      <c r="AI58" s="264"/>
      <c r="AJ58" s="264"/>
      <c r="AK58" s="264"/>
      <c r="AL58" s="264"/>
      <c r="AM58" s="264"/>
      <c r="AN58" s="113"/>
      <c r="AO58" s="14"/>
      <c r="AY58" s="16"/>
    </row>
    <row r="59" spans="1:51" s="15" customFormat="1" outlineLevel="1" x14ac:dyDescent="0.3">
      <c r="A59" s="343"/>
      <c r="C59" s="260"/>
      <c r="D59" s="129">
        <f t="shared" si="2"/>
        <v>0</v>
      </c>
      <c r="E59" s="262"/>
      <c r="F59" s="262"/>
      <c r="G59" s="262"/>
      <c r="H59" s="262"/>
      <c r="I59" s="262"/>
      <c r="J59" s="263"/>
      <c r="K59" s="264"/>
      <c r="L59" s="264"/>
      <c r="M59" s="264"/>
      <c r="N59" s="264"/>
      <c r="O59" s="264"/>
      <c r="P59" s="264"/>
      <c r="Q59" s="264"/>
      <c r="R59" s="264"/>
      <c r="S59" s="264"/>
      <c r="T59" s="264"/>
      <c r="U59" s="264"/>
      <c r="V59" s="264"/>
      <c r="W59" s="264"/>
      <c r="X59" s="264"/>
      <c r="Y59" s="264"/>
      <c r="Z59" s="264"/>
      <c r="AA59" s="264"/>
      <c r="AB59" s="264"/>
      <c r="AC59" s="264"/>
      <c r="AD59" s="264"/>
      <c r="AE59" s="264"/>
      <c r="AF59" s="264"/>
      <c r="AG59" s="264"/>
      <c r="AH59" s="264"/>
      <c r="AI59" s="264"/>
      <c r="AJ59" s="264"/>
      <c r="AK59" s="264"/>
      <c r="AL59" s="264"/>
      <c r="AM59" s="264"/>
      <c r="AN59" s="113"/>
      <c r="AO59" s="14"/>
      <c r="AY59" s="16"/>
    </row>
    <row r="60" spans="1:51" s="15" customFormat="1" outlineLevel="1" x14ac:dyDescent="0.3">
      <c r="A60" s="343"/>
      <c r="C60" s="260"/>
      <c r="D60" s="129">
        <f t="shared" si="2"/>
        <v>0</v>
      </c>
      <c r="E60" s="262"/>
      <c r="F60" s="262"/>
      <c r="G60" s="262"/>
      <c r="H60" s="262"/>
      <c r="I60" s="262"/>
      <c r="J60" s="263"/>
      <c r="K60" s="264"/>
      <c r="L60" s="264"/>
      <c r="M60" s="264"/>
      <c r="N60" s="264"/>
      <c r="O60" s="264"/>
      <c r="P60" s="264"/>
      <c r="Q60" s="264"/>
      <c r="R60" s="264"/>
      <c r="S60" s="264"/>
      <c r="T60" s="264"/>
      <c r="U60" s="264"/>
      <c r="V60" s="264"/>
      <c r="W60" s="264"/>
      <c r="X60" s="264"/>
      <c r="Y60" s="264"/>
      <c r="Z60" s="264"/>
      <c r="AA60" s="264"/>
      <c r="AB60" s="264"/>
      <c r="AC60" s="264"/>
      <c r="AD60" s="264"/>
      <c r="AE60" s="264"/>
      <c r="AF60" s="264"/>
      <c r="AG60" s="264"/>
      <c r="AH60" s="264"/>
      <c r="AI60" s="264"/>
      <c r="AJ60" s="264"/>
      <c r="AK60" s="264"/>
      <c r="AL60" s="264"/>
      <c r="AM60" s="264"/>
      <c r="AN60" s="113"/>
      <c r="AO60" s="14"/>
      <c r="AY60" s="16"/>
    </row>
    <row r="61" spans="1:51" s="15" customFormat="1" outlineLevel="1" x14ac:dyDescent="0.3">
      <c r="A61" s="343"/>
      <c r="C61" s="260"/>
      <c r="D61" s="129">
        <f t="shared" si="2"/>
        <v>0</v>
      </c>
      <c r="E61" s="262"/>
      <c r="F61" s="262"/>
      <c r="G61" s="262"/>
      <c r="H61" s="262"/>
      <c r="I61" s="262"/>
      <c r="J61" s="263"/>
      <c r="K61" s="264"/>
      <c r="L61" s="264"/>
      <c r="M61" s="264"/>
      <c r="N61" s="264"/>
      <c r="O61" s="264"/>
      <c r="P61" s="264"/>
      <c r="Q61" s="264"/>
      <c r="R61" s="264"/>
      <c r="S61" s="264"/>
      <c r="T61" s="264"/>
      <c r="U61" s="264"/>
      <c r="V61" s="264"/>
      <c r="W61" s="264"/>
      <c r="X61" s="264"/>
      <c r="Y61" s="264"/>
      <c r="Z61" s="264"/>
      <c r="AA61" s="264"/>
      <c r="AB61" s="264"/>
      <c r="AC61" s="264"/>
      <c r="AD61" s="264"/>
      <c r="AE61" s="264"/>
      <c r="AF61" s="264"/>
      <c r="AG61" s="264"/>
      <c r="AH61" s="264"/>
      <c r="AI61" s="264"/>
      <c r="AJ61" s="264"/>
      <c r="AK61" s="264"/>
      <c r="AL61" s="264"/>
      <c r="AM61" s="264"/>
      <c r="AN61" s="113"/>
      <c r="AO61" s="14"/>
      <c r="AY61" s="16"/>
    </row>
    <row r="62" spans="1:51" s="15" customFormat="1" outlineLevel="1" x14ac:dyDescent="0.3">
      <c r="A62" s="343"/>
      <c r="C62" s="260"/>
      <c r="D62" s="129">
        <f t="shared" si="2"/>
        <v>0</v>
      </c>
      <c r="E62" s="262"/>
      <c r="F62" s="262"/>
      <c r="G62" s="262"/>
      <c r="H62" s="262"/>
      <c r="I62" s="262"/>
      <c r="J62" s="263"/>
      <c r="K62" s="264"/>
      <c r="L62" s="264"/>
      <c r="M62" s="264"/>
      <c r="N62" s="264"/>
      <c r="O62" s="264"/>
      <c r="P62" s="264"/>
      <c r="Q62" s="264"/>
      <c r="R62" s="264"/>
      <c r="S62" s="264"/>
      <c r="T62" s="264"/>
      <c r="U62" s="264"/>
      <c r="V62" s="264"/>
      <c r="W62" s="264"/>
      <c r="X62" s="264"/>
      <c r="Y62" s="264"/>
      <c r="Z62" s="264"/>
      <c r="AA62" s="264"/>
      <c r="AB62" s="264"/>
      <c r="AC62" s="264"/>
      <c r="AD62" s="264"/>
      <c r="AE62" s="264"/>
      <c r="AF62" s="264"/>
      <c r="AG62" s="264"/>
      <c r="AH62" s="264"/>
      <c r="AI62" s="264"/>
      <c r="AJ62" s="264"/>
      <c r="AK62" s="264"/>
      <c r="AL62" s="264"/>
      <c r="AM62" s="264"/>
      <c r="AN62" s="113"/>
      <c r="AO62" s="14"/>
      <c r="AY62" s="16"/>
    </row>
    <row r="63" spans="1:51" s="15" customFormat="1" outlineLevel="1" x14ac:dyDescent="0.3">
      <c r="A63" s="343"/>
      <c r="C63" s="260"/>
      <c r="D63" s="129">
        <f t="shared" si="2"/>
        <v>0</v>
      </c>
      <c r="E63" s="262"/>
      <c r="F63" s="262"/>
      <c r="G63" s="262"/>
      <c r="H63" s="262"/>
      <c r="I63" s="262"/>
      <c r="J63" s="263"/>
      <c r="K63" s="264"/>
      <c r="L63" s="264"/>
      <c r="M63" s="264"/>
      <c r="N63" s="264"/>
      <c r="O63" s="264"/>
      <c r="P63" s="264"/>
      <c r="Q63" s="264"/>
      <c r="R63" s="264"/>
      <c r="S63" s="264"/>
      <c r="T63" s="264"/>
      <c r="U63" s="264"/>
      <c r="V63" s="264"/>
      <c r="W63" s="264"/>
      <c r="X63" s="264"/>
      <c r="Y63" s="264"/>
      <c r="Z63" s="264"/>
      <c r="AA63" s="264"/>
      <c r="AB63" s="264"/>
      <c r="AC63" s="264"/>
      <c r="AD63" s="264"/>
      <c r="AE63" s="264"/>
      <c r="AF63" s="264"/>
      <c r="AG63" s="264"/>
      <c r="AH63" s="264"/>
      <c r="AI63" s="264"/>
      <c r="AJ63" s="264"/>
      <c r="AK63" s="264"/>
      <c r="AL63" s="264"/>
      <c r="AM63" s="264"/>
      <c r="AN63" s="113"/>
      <c r="AO63" s="14"/>
      <c r="AY63" s="16"/>
    </row>
    <row r="64" spans="1:51" s="15" customFormat="1" outlineLevel="1" x14ac:dyDescent="0.3">
      <c r="A64" s="343"/>
      <c r="C64" s="260"/>
      <c r="D64" s="129">
        <f t="shared" si="2"/>
        <v>0</v>
      </c>
      <c r="E64" s="262"/>
      <c r="F64" s="262"/>
      <c r="G64" s="262"/>
      <c r="H64" s="262"/>
      <c r="I64" s="262"/>
      <c r="J64" s="263"/>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113"/>
      <c r="AO64" s="14"/>
      <c r="AY64" s="16"/>
    </row>
    <row r="65" spans="1:51" s="15" customFormat="1" x14ac:dyDescent="0.3">
      <c r="A65" s="343"/>
      <c r="C65" s="70" t="s">
        <v>129</v>
      </c>
      <c r="D65" s="129">
        <f t="shared" si="2"/>
        <v>10</v>
      </c>
      <c r="E65" s="265">
        <f>SUM(E15:E64)</f>
        <v>10</v>
      </c>
      <c r="F65" s="265">
        <f t="shared" ref="F65:AM65" si="3">SUM(F15:F64)</f>
        <v>0</v>
      </c>
      <c r="G65" s="265">
        <f t="shared" si="3"/>
        <v>0</v>
      </c>
      <c r="H65" s="265">
        <f t="shared" si="3"/>
        <v>0</v>
      </c>
      <c r="I65" s="265">
        <f t="shared" si="3"/>
        <v>0</v>
      </c>
      <c r="J65" s="265">
        <f t="shared" si="3"/>
        <v>0</v>
      </c>
      <c r="K65" s="265">
        <f t="shared" si="3"/>
        <v>0</v>
      </c>
      <c r="L65" s="265">
        <f t="shared" si="3"/>
        <v>0</v>
      </c>
      <c r="M65" s="265">
        <f t="shared" si="3"/>
        <v>0</v>
      </c>
      <c r="N65" s="265">
        <f t="shared" si="3"/>
        <v>0</v>
      </c>
      <c r="O65" s="265">
        <f t="shared" si="3"/>
        <v>0</v>
      </c>
      <c r="P65" s="265">
        <f t="shared" si="3"/>
        <v>0</v>
      </c>
      <c r="Q65" s="265">
        <f t="shared" si="3"/>
        <v>0</v>
      </c>
      <c r="R65" s="265">
        <f t="shared" si="3"/>
        <v>0</v>
      </c>
      <c r="S65" s="265">
        <f t="shared" si="3"/>
        <v>0</v>
      </c>
      <c r="T65" s="265">
        <f t="shared" si="3"/>
        <v>0</v>
      </c>
      <c r="U65" s="265">
        <f t="shared" si="3"/>
        <v>0</v>
      </c>
      <c r="V65" s="265">
        <f t="shared" si="3"/>
        <v>0</v>
      </c>
      <c r="W65" s="265">
        <f t="shared" si="3"/>
        <v>0</v>
      </c>
      <c r="X65" s="265">
        <f t="shared" si="3"/>
        <v>0</v>
      </c>
      <c r="Y65" s="265">
        <f t="shared" si="3"/>
        <v>0</v>
      </c>
      <c r="Z65" s="265">
        <f t="shared" si="3"/>
        <v>0</v>
      </c>
      <c r="AA65" s="265">
        <f t="shared" si="3"/>
        <v>0</v>
      </c>
      <c r="AB65" s="265">
        <f t="shared" si="3"/>
        <v>0</v>
      </c>
      <c r="AC65" s="265">
        <f t="shared" si="3"/>
        <v>0</v>
      </c>
      <c r="AD65" s="265">
        <f t="shared" si="3"/>
        <v>0</v>
      </c>
      <c r="AE65" s="265">
        <f t="shared" si="3"/>
        <v>0</v>
      </c>
      <c r="AF65" s="265">
        <f t="shared" si="3"/>
        <v>0</v>
      </c>
      <c r="AG65" s="265">
        <f t="shared" si="3"/>
        <v>0</v>
      </c>
      <c r="AH65" s="265">
        <f t="shared" si="3"/>
        <v>0</v>
      </c>
      <c r="AI65" s="265">
        <f t="shared" si="3"/>
        <v>0</v>
      </c>
      <c r="AJ65" s="265">
        <f t="shared" si="3"/>
        <v>0</v>
      </c>
      <c r="AK65" s="265">
        <f t="shared" si="3"/>
        <v>0</v>
      </c>
      <c r="AL65" s="265">
        <f t="shared" si="3"/>
        <v>0</v>
      </c>
      <c r="AM65" s="265">
        <f t="shared" si="3"/>
        <v>0</v>
      </c>
      <c r="AN65" s="113"/>
      <c r="AO65" s="14"/>
      <c r="AY65" s="16"/>
    </row>
    <row r="66" spans="1:51" s="15" customFormat="1" x14ac:dyDescent="0.3">
      <c r="A66" s="343"/>
      <c r="C66" s="66"/>
      <c r="D66" s="66"/>
      <c r="E66" s="67"/>
      <c r="F66" s="67"/>
      <c r="G66" s="67"/>
      <c r="H66" s="67"/>
      <c r="I66" s="67"/>
      <c r="J66" s="67"/>
      <c r="K66" s="67"/>
      <c r="L66" s="67"/>
      <c r="M66" s="67"/>
      <c r="N66" s="67"/>
      <c r="O66" s="67"/>
      <c r="P66" s="67"/>
      <c r="Q66" s="67"/>
      <c r="R66" s="67"/>
      <c r="S66" s="67"/>
      <c r="T66" s="67"/>
      <c r="U66" s="67"/>
      <c r="V66" s="67"/>
      <c r="W66" s="67"/>
      <c r="X66" s="67"/>
      <c r="Y66" s="67"/>
      <c r="Z66" s="67"/>
      <c r="AA66" s="67"/>
      <c r="AB66" s="67"/>
      <c r="AC66" s="67"/>
      <c r="AD66" s="67"/>
      <c r="AE66" s="67"/>
      <c r="AF66" s="67"/>
      <c r="AG66" s="67"/>
      <c r="AH66" s="67"/>
      <c r="AI66" s="67"/>
      <c r="AJ66" s="67"/>
      <c r="AK66" s="67"/>
      <c r="AL66" s="67"/>
      <c r="AM66" s="67"/>
      <c r="AN66" s="113"/>
      <c r="AO66" s="14"/>
      <c r="AY66" s="16"/>
    </row>
    <row r="67" spans="1:51" s="15" customFormat="1" x14ac:dyDescent="0.3">
      <c r="A67" s="343"/>
      <c r="C67" s="53"/>
      <c r="D67" s="53"/>
      <c r="E67" s="54"/>
      <c r="F67" s="54"/>
      <c r="G67" s="54"/>
      <c r="H67" s="54"/>
      <c r="I67" s="54"/>
      <c r="J67" s="54"/>
      <c r="K67" s="54"/>
      <c r="L67" s="54"/>
      <c r="M67" s="54"/>
      <c r="N67" s="54"/>
      <c r="O67" s="54"/>
      <c r="P67" s="54"/>
      <c r="Q67" s="54"/>
      <c r="R67" s="54"/>
      <c r="S67" s="54"/>
      <c r="T67" s="54"/>
      <c r="U67" s="54"/>
      <c r="V67" s="54"/>
      <c r="W67" s="54"/>
      <c r="X67" s="54"/>
      <c r="Y67" s="54"/>
      <c r="Z67" s="54"/>
      <c r="AA67" s="54"/>
      <c r="AB67" s="54"/>
      <c r="AC67" s="54"/>
      <c r="AD67" s="54"/>
      <c r="AE67" s="54"/>
      <c r="AF67" s="54"/>
      <c r="AG67" s="54"/>
      <c r="AH67" s="54"/>
      <c r="AI67" s="54"/>
      <c r="AJ67" s="54"/>
      <c r="AK67" s="54"/>
      <c r="AL67" s="54"/>
      <c r="AM67" s="54"/>
      <c r="AN67" s="113"/>
      <c r="AO67" s="14"/>
      <c r="AY67" s="16"/>
    </row>
    <row r="68" spans="1:51" s="159" customFormat="1" ht="21" x14ac:dyDescent="0.3">
      <c r="A68" s="343"/>
      <c r="C68" s="152" t="s">
        <v>138</v>
      </c>
      <c r="D68" s="152"/>
      <c r="E68" s="160"/>
      <c r="F68" s="160"/>
      <c r="G68" s="160"/>
      <c r="H68" s="160"/>
      <c r="I68" s="160"/>
      <c r="J68" s="161"/>
      <c r="K68" s="161"/>
      <c r="L68" s="161"/>
      <c r="M68" s="161"/>
      <c r="N68" s="161"/>
      <c r="O68" s="161"/>
      <c r="P68" s="161"/>
      <c r="Q68" s="161"/>
      <c r="R68" s="161"/>
      <c r="S68" s="161"/>
      <c r="T68" s="161"/>
      <c r="U68" s="161"/>
      <c r="V68" s="161"/>
      <c r="W68" s="161"/>
      <c r="X68" s="161"/>
      <c r="Y68" s="161"/>
      <c r="Z68" s="161"/>
      <c r="AA68" s="161"/>
      <c r="AB68" s="161"/>
      <c r="AC68" s="161"/>
      <c r="AD68" s="161"/>
      <c r="AE68" s="161"/>
      <c r="AF68" s="161"/>
      <c r="AG68" s="161"/>
      <c r="AH68" s="161"/>
      <c r="AI68" s="161"/>
      <c r="AJ68" s="161"/>
      <c r="AK68" s="161"/>
      <c r="AL68" s="161"/>
      <c r="AM68" s="161"/>
      <c r="AN68" s="113"/>
      <c r="AO68" s="14"/>
      <c r="AY68" s="162"/>
    </row>
    <row r="69" spans="1:51" s="142" customFormat="1" ht="6.6" x14ac:dyDescent="0.3">
      <c r="A69" s="343"/>
      <c r="C69" s="137"/>
      <c r="D69" s="137"/>
      <c r="E69" s="143"/>
      <c r="F69" s="143"/>
      <c r="G69" s="143"/>
      <c r="H69" s="143"/>
      <c r="I69" s="143"/>
      <c r="J69" s="144"/>
      <c r="K69" s="144"/>
      <c r="L69" s="144"/>
      <c r="M69" s="144"/>
      <c r="N69" s="144"/>
      <c r="O69" s="144"/>
      <c r="P69" s="144"/>
      <c r="Q69" s="144"/>
      <c r="R69" s="144"/>
      <c r="S69" s="144"/>
      <c r="T69" s="144"/>
      <c r="U69" s="144"/>
      <c r="V69" s="144"/>
      <c r="W69" s="144"/>
      <c r="X69" s="144"/>
      <c r="Y69" s="144"/>
      <c r="Z69" s="144"/>
      <c r="AA69" s="144"/>
      <c r="AB69" s="144"/>
      <c r="AC69" s="144"/>
      <c r="AD69" s="144"/>
      <c r="AE69" s="144"/>
      <c r="AF69" s="144"/>
      <c r="AG69" s="144"/>
      <c r="AH69" s="144"/>
      <c r="AI69" s="144"/>
      <c r="AJ69" s="144"/>
      <c r="AK69" s="144"/>
      <c r="AL69" s="144"/>
      <c r="AM69" s="144"/>
      <c r="AN69" s="182"/>
      <c r="AO69" s="140"/>
      <c r="AY69" s="145"/>
    </row>
    <row r="70" spans="1:51" s="7" customFormat="1" x14ac:dyDescent="0.3">
      <c r="A70" s="343"/>
      <c r="C70" s="4"/>
      <c r="D70" s="4"/>
      <c r="E70" s="30" t="s">
        <v>120</v>
      </c>
      <c r="F70" s="31"/>
      <c r="G70" s="31"/>
      <c r="H70" s="31"/>
      <c r="I70" s="31"/>
      <c r="J70" s="109" t="s">
        <v>49</v>
      </c>
      <c r="K70" s="31"/>
      <c r="L70" s="31"/>
      <c r="M70" s="30"/>
      <c r="N70" s="30"/>
      <c r="O70" s="30"/>
      <c r="P70" s="30"/>
      <c r="Q70" s="30"/>
      <c r="R70" s="30"/>
      <c r="S70" s="30"/>
      <c r="T70" s="30"/>
      <c r="U70" s="30"/>
      <c r="V70" s="30"/>
      <c r="W70" s="30"/>
      <c r="X70" s="30"/>
      <c r="Y70" s="30"/>
      <c r="Z70" s="30"/>
      <c r="AA70" s="30"/>
      <c r="AB70" s="30"/>
      <c r="AC70" s="30"/>
      <c r="AD70" s="30"/>
      <c r="AE70" s="30"/>
      <c r="AF70" s="30"/>
      <c r="AG70" s="30"/>
      <c r="AH70" s="30"/>
      <c r="AI70" s="30"/>
      <c r="AJ70" s="30"/>
      <c r="AK70" s="30"/>
      <c r="AL70" s="30"/>
      <c r="AM70" s="150" t="s">
        <v>122</v>
      </c>
      <c r="AN70" s="113"/>
      <c r="AO70" s="14"/>
      <c r="AP70" s="4"/>
      <c r="AQ70" s="4"/>
      <c r="AR70" s="4"/>
      <c r="AS70" s="4"/>
      <c r="AT70" s="4"/>
      <c r="AU70" s="4"/>
      <c r="AV70" s="4"/>
      <c r="AW70" s="4"/>
      <c r="AX70" s="4"/>
      <c r="AY70" s="4"/>
    </row>
    <row r="71" spans="1:51" s="7" customFormat="1" x14ac:dyDescent="0.3">
      <c r="A71" s="343"/>
      <c r="C71" s="23" t="s">
        <v>27</v>
      </c>
      <c r="D71" s="35" t="s">
        <v>10</v>
      </c>
      <c r="E71" s="35">
        <f t="shared" ref="E71:G71" si="4">F71-1</f>
        <v>-5</v>
      </c>
      <c r="F71" s="35">
        <f t="shared" si="4"/>
        <v>-4</v>
      </c>
      <c r="G71" s="35">
        <f t="shared" si="4"/>
        <v>-3</v>
      </c>
      <c r="H71" s="35">
        <f>I71-1</f>
        <v>-2</v>
      </c>
      <c r="I71" s="35">
        <f>J71-1</f>
        <v>-1</v>
      </c>
      <c r="J71" s="109">
        <f>'I.2 Base'!D7</f>
        <v>0</v>
      </c>
      <c r="K71" s="35">
        <f>J71+1</f>
        <v>1</v>
      </c>
      <c r="L71" s="35">
        <f t="shared" ref="L71:AM71" si="5">K71+1</f>
        <v>2</v>
      </c>
      <c r="M71" s="35">
        <f t="shared" si="5"/>
        <v>3</v>
      </c>
      <c r="N71" s="35">
        <f t="shared" si="5"/>
        <v>4</v>
      </c>
      <c r="O71" s="35">
        <f t="shared" si="5"/>
        <v>5</v>
      </c>
      <c r="P71" s="35">
        <f t="shared" si="5"/>
        <v>6</v>
      </c>
      <c r="Q71" s="35">
        <f t="shared" si="5"/>
        <v>7</v>
      </c>
      <c r="R71" s="35">
        <f t="shared" si="5"/>
        <v>8</v>
      </c>
      <c r="S71" s="35">
        <f t="shared" si="5"/>
        <v>9</v>
      </c>
      <c r="T71" s="35">
        <f t="shared" si="5"/>
        <v>10</v>
      </c>
      <c r="U71" s="35">
        <f t="shared" si="5"/>
        <v>11</v>
      </c>
      <c r="V71" s="35">
        <f t="shared" si="5"/>
        <v>12</v>
      </c>
      <c r="W71" s="35">
        <f t="shared" si="5"/>
        <v>13</v>
      </c>
      <c r="X71" s="35">
        <f t="shared" si="5"/>
        <v>14</v>
      </c>
      <c r="Y71" s="35">
        <f t="shared" si="5"/>
        <v>15</v>
      </c>
      <c r="Z71" s="35">
        <f t="shared" si="5"/>
        <v>16</v>
      </c>
      <c r="AA71" s="35">
        <f t="shared" si="5"/>
        <v>17</v>
      </c>
      <c r="AB71" s="35">
        <f t="shared" si="5"/>
        <v>18</v>
      </c>
      <c r="AC71" s="35">
        <f t="shared" si="5"/>
        <v>19</v>
      </c>
      <c r="AD71" s="35">
        <f t="shared" si="5"/>
        <v>20</v>
      </c>
      <c r="AE71" s="35">
        <f t="shared" si="5"/>
        <v>21</v>
      </c>
      <c r="AF71" s="35">
        <f t="shared" si="5"/>
        <v>22</v>
      </c>
      <c r="AG71" s="35">
        <f t="shared" si="5"/>
        <v>23</v>
      </c>
      <c r="AH71" s="35">
        <f t="shared" si="5"/>
        <v>24</v>
      </c>
      <c r="AI71" s="35">
        <f t="shared" si="5"/>
        <v>25</v>
      </c>
      <c r="AJ71" s="35">
        <f t="shared" si="5"/>
        <v>26</v>
      </c>
      <c r="AK71" s="35">
        <f t="shared" si="5"/>
        <v>27</v>
      </c>
      <c r="AL71" s="35">
        <f t="shared" si="5"/>
        <v>28</v>
      </c>
      <c r="AM71" s="35">
        <f t="shared" si="5"/>
        <v>29</v>
      </c>
      <c r="AN71" s="73"/>
      <c r="AO71" s="14"/>
      <c r="AY71" s="10"/>
    </row>
    <row r="72" spans="1:51" s="15" customFormat="1" x14ac:dyDescent="0.3">
      <c r="A72" s="343"/>
      <c r="C72" s="266" t="s">
        <v>137</v>
      </c>
      <c r="D72" s="79">
        <f>SUM(E72:AM72)</f>
        <v>100</v>
      </c>
      <c r="E72" s="267">
        <v>100</v>
      </c>
      <c r="F72" s="267"/>
      <c r="G72" s="267"/>
      <c r="H72" s="267"/>
      <c r="I72" s="267"/>
      <c r="J72" s="268"/>
      <c r="K72" s="267"/>
      <c r="L72" s="267"/>
      <c r="M72" s="267"/>
      <c r="N72" s="267"/>
      <c r="O72" s="267"/>
      <c r="P72" s="267"/>
      <c r="Q72" s="267"/>
      <c r="R72" s="267"/>
      <c r="S72" s="267"/>
      <c r="T72" s="267"/>
      <c r="U72" s="267"/>
      <c r="V72" s="267"/>
      <c r="W72" s="267"/>
      <c r="X72" s="267"/>
      <c r="Y72" s="267"/>
      <c r="Z72" s="267"/>
      <c r="AA72" s="267"/>
      <c r="AB72" s="267"/>
      <c r="AC72" s="267"/>
      <c r="AD72" s="267"/>
      <c r="AE72" s="267"/>
      <c r="AF72" s="267"/>
      <c r="AG72" s="267"/>
      <c r="AH72" s="267"/>
      <c r="AI72" s="267"/>
      <c r="AJ72" s="267"/>
      <c r="AK72" s="267"/>
      <c r="AL72" s="267"/>
      <c r="AM72" s="267"/>
      <c r="AN72" s="117"/>
      <c r="AO72" s="14"/>
      <c r="AY72" s="16"/>
    </row>
    <row r="73" spans="1:51" s="15" customFormat="1" x14ac:dyDescent="0.3">
      <c r="A73" s="343"/>
      <c r="C73" s="266"/>
      <c r="D73" s="79">
        <f t="shared" ref="D73:D121" si="6">SUM(E73:AM73)</f>
        <v>0</v>
      </c>
      <c r="E73" s="267"/>
      <c r="F73" s="267"/>
      <c r="G73" s="267"/>
      <c r="H73" s="267"/>
      <c r="I73" s="267"/>
      <c r="J73" s="269"/>
      <c r="K73" s="270"/>
      <c r="L73" s="270"/>
      <c r="M73" s="270"/>
      <c r="N73" s="270"/>
      <c r="O73" s="270"/>
      <c r="P73" s="270"/>
      <c r="Q73" s="270"/>
      <c r="R73" s="270"/>
      <c r="S73" s="270"/>
      <c r="T73" s="270"/>
      <c r="U73" s="270"/>
      <c r="V73" s="270"/>
      <c r="W73" s="270"/>
      <c r="X73" s="270"/>
      <c r="Y73" s="270"/>
      <c r="Z73" s="270"/>
      <c r="AA73" s="270"/>
      <c r="AB73" s="270"/>
      <c r="AC73" s="270"/>
      <c r="AD73" s="270"/>
      <c r="AE73" s="270"/>
      <c r="AF73" s="270"/>
      <c r="AG73" s="270"/>
      <c r="AH73" s="270"/>
      <c r="AI73" s="270"/>
      <c r="AJ73" s="270"/>
      <c r="AK73" s="270"/>
      <c r="AL73" s="270"/>
      <c r="AM73" s="270"/>
      <c r="AN73" s="119"/>
      <c r="AO73" s="14"/>
      <c r="AY73" s="16"/>
    </row>
    <row r="74" spans="1:51" s="15" customFormat="1" x14ac:dyDescent="0.3">
      <c r="A74" s="343"/>
      <c r="C74" s="260"/>
      <c r="D74" s="79">
        <f t="shared" si="6"/>
        <v>0</v>
      </c>
      <c r="E74" s="262"/>
      <c r="F74" s="262"/>
      <c r="G74" s="262"/>
      <c r="H74" s="262"/>
      <c r="I74" s="262"/>
      <c r="J74" s="263"/>
      <c r="K74" s="264"/>
      <c r="L74" s="264"/>
      <c r="M74" s="264"/>
      <c r="N74" s="264"/>
      <c r="O74" s="264"/>
      <c r="P74" s="264"/>
      <c r="Q74" s="264"/>
      <c r="R74" s="264"/>
      <c r="S74" s="264"/>
      <c r="T74" s="264"/>
      <c r="U74" s="264"/>
      <c r="V74" s="264"/>
      <c r="W74" s="264"/>
      <c r="X74" s="264"/>
      <c r="Y74" s="264"/>
      <c r="Z74" s="264"/>
      <c r="AA74" s="264"/>
      <c r="AB74" s="264"/>
      <c r="AC74" s="264"/>
      <c r="AD74" s="264"/>
      <c r="AE74" s="264"/>
      <c r="AF74" s="264"/>
      <c r="AG74" s="264"/>
      <c r="AH74" s="264"/>
      <c r="AI74" s="264"/>
      <c r="AJ74" s="264"/>
      <c r="AK74" s="264"/>
      <c r="AL74" s="264"/>
      <c r="AM74" s="264"/>
      <c r="AN74" s="113"/>
      <c r="AO74" s="14"/>
      <c r="AY74" s="16"/>
    </row>
    <row r="75" spans="1:51" s="15" customFormat="1" x14ac:dyDescent="0.3">
      <c r="A75" s="343"/>
      <c r="C75" s="260"/>
      <c r="D75" s="79">
        <f t="shared" si="6"/>
        <v>0</v>
      </c>
      <c r="E75" s="264"/>
      <c r="F75" s="264"/>
      <c r="G75" s="264"/>
      <c r="H75" s="264"/>
      <c r="I75" s="264"/>
      <c r="J75" s="263"/>
      <c r="K75" s="264"/>
      <c r="L75" s="264"/>
      <c r="M75" s="264"/>
      <c r="N75" s="264"/>
      <c r="O75" s="264"/>
      <c r="P75" s="264"/>
      <c r="Q75" s="264"/>
      <c r="R75" s="264"/>
      <c r="S75" s="264"/>
      <c r="T75" s="264"/>
      <c r="U75" s="264"/>
      <c r="V75" s="264"/>
      <c r="W75" s="264"/>
      <c r="X75" s="264"/>
      <c r="Y75" s="264"/>
      <c r="Z75" s="264"/>
      <c r="AA75" s="264"/>
      <c r="AB75" s="264"/>
      <c r="AC75" s="264"/>
      <c r="AD75" s="264"/>
      <c r="AE75" s="264"/>
      <c r="AF75" s="264"/>
      <c r="AG75" s="264"/>
      <c r="AH75" s="264"/>
      <c r="AI75" s="264"/>
      <c r="AJ75" s="264"/>
      <c r="AK75" s="264"/>
      <c r="AL75" s="264"/>
      <c r="AM75" s="264"/>
      <c r="AN75" s="113"/>
      <c r="AO75" s="14"/>
      <c r="AY75" s="16"/>
    </row>
    <row r="76" spans="1:51" s="15" customFormat="1" x14ac:dyDescent="0.3">
      <c r="A76" s="343"/>
      <c r="C76" s="260"/>
      <c r="D76" s="79">
        <f t="shared" si="6"/>
        <v>0</v>
      </c>
      <c r="E76" s="262"/>
      <c r="F76" s="262"/>
      <c r="G76" s="262"/>
      <c r="H76" s="262"/>
      <c r="I76" s="262"/>
      <c r="J76" s="263"/>
      <c r="K76" s="264"/>
      <c r="L76" s="264"/>
      <c r="M76" s="264"/>
      <c r="N76" s="264"/>
      <c r="O76" s="264"/>
      <c r="P76" s="264"/>
      <c r="Q76" s="264"/>
      <c r="R76" s="264"/>
      <c r="S76" s="264"/>
      <c r="T76" s="264"/>
      <c r="U76" s="264"/>
      <c r="V76" s="264"/>
      <c r="W76" s="264"/>
      <c r="X76" s="264"/>
      <c r="Y76" s="264"/>
      <c r="Z76" s="264"/>
      <c r="AA76" s="264"/>
      <c r="AB76" s="264"/>
      <c r="AC76" s="264"/>
      <c r="AD76" s="264"/>
      <c r="AE76" s="264"/>
      <c r="AF76" s="264"/>
      <c r="AG76" s="264"/>
      <c r="AH76" s="264"/>
      <c r="AI76" s="264"/>
      <c r="AJ76" s="264"/>
      <c r="AK76" s="264"/>
      <c r="AL76" s="264"/>
      <c r="AM76" s="264"/>
      <c r="AN76" s="113"/>
      <c r="AO76" s="14"/>
      <c r="AY76" s="16"/>
    </row>
    <row r="77" spans="1:51" s="15" customFormat="1" x14ac:dyDescent="0.3">
      <c r="A77" s="343"/>
      <c r="C77" s="260"/>
      <c r="D77" s="79">
        <f t="shared" si="6"/>
        <v>0</v>
      </c>
      <c r="E77" s="262"/>
      <c r="F77" s="262"/>
      <c r="G77" s="262"/>
      <c r="H77" s="262"/>
      <c r="I77" s="262"/>
      <c r="J77" s="263"/>
      <c r="K77" s="264"/>
      <c r="L77" s="264"/>
      <c r="M77" s="264"/>
      <c r="N77" s="264"/>
      <c r="O77" s="264"/>
      <c r="P77" s="264"/>
      <c r="Q77" s="264"/>
      <c r="R77" s="264"/>
      <c r="S77" s="264"/>
      <c r="T77" s="264"/>
      <c r="U77" s="264"/>
      <c r="V77" s="264"/>
      <c r="W77" s="264"/>
      <c r="X77" s="264"/>
      <c r="Y77" s="264"/>
      <c r="Z77" s="264"/>
      <c r="AA77" s="264"/>
      <c r="AB77" s="264"/>
      <c r="AC77" s="264"/>
      <c r="AD77" s="264"/>
      <c r="AE77" s="264"/>
      <c r="AF77" s="264"/>
      <c r="AG77" s="264"/>
      <c r="AH77" s="264"/>
      <c r="AI77" s="264"/>
      <c r="AJ77" s="264"/>
      <c r="AK77" s="264"/>
      <c r="AL77" s="264"/>
      <c r="AM77" s="264"/>
      <c r="AN77" s="113"/>
      <c r="AO77" s="14"/>
      <c r="AY77" s="16"/>
    </row>
    <row r="78" spans="1:51" s="15" customFormat="1" x14ac:dyDescent="0.3">
      <c r="A78" s="343"/>
      <c r="C78" s="260"/>
      <c r="D78" s="79">
        <f t="shared" si="6"/>
        <v>0</v>
      </c>
      <c r="E78" s="262"/>
      <c r="F78" s="262"/>
      <c r="G78" s="262"/>
      <c r="H78" s="262"/>
      <c r="I78" s="262"/>
      <c r="J78" s="263"/>
      <c r="K78" s="264"/>
      <c r="L78" s="264"/>
      <c r="M78" s="264"/>
      <c r="N78" s="264"/>
      <c r="O78" s="264"/>
      <c r="P78" s="264"/>
      <c r="Q78" s="264"/>
      <c r="R78" s="264"/>
      <c r="S78" s="264"/>
      <c r="T78" s="264"/>
      <c r="U78" s="264"/>
      <c r="V78" s="264"/>
      <c r="W78" s="264"/>
      <c r="X78" s="264"/>
      <c r="Y78" s="264"/>
      <c r="Z78" s="264"/>
      <c r="AA78" s="264"/>
      <c r="AB78" s="264"/>
      <c r="AC78" s="264"/>
      <c r="AD78" s="264"/>
      <c r="AE78" s="264"/>
      <c r="AF78" s="264"/>
      <c r="AG78" s="264"/>
      <c r="AH78" s="264"/>
      <c r="AI78" s="264"/>
      <c r="AJ78" s="264"/>
      <c r="AK78" s="264"/>
      <c r="AL78" s="264"/>
      <c r="AM78" s="264"/>
      <c r="AN78" s="113"/>
      <c r="AO78" s="14"/>
      <c r="AY78" s="16"/>
    </row>
    <row r="79" spans="1:51" s="15" customFormat="1" x14ac:dyDescent="0.3">
      <c r="A79" s="343"/>
      <c r="C79" s="260"/>
      <c r="D79" s="79">
        <f t="shared" si="6"/>
        <v>0</v>
      </c>
      <c r="E79" s="262"/>
      <c r="F79" s="262"/>
      <c r="G79" s="262"/>
      <c r="H79" s="262"/>
      <c r="I79" s="262"/>
      <c r="J79" s="263"/>
      <c r="K79" s="264"/>
      <c r="L79" s="264"/>
      <c r="M79" s="264"/>
      <c r="N79" s="264"/>
      <c r="O79" s="264"/>
      <c r="P79" s="264"/>
      <c r="Q79" s="264"/>
      <c r="R79" s="264"/>
      <c r="S79" s="264"/>
      <c r="T79" s="264"/>
      <c r="U79" s="264"/>
      <c r="V79" s="264"/>
      <c r="W79" s="264"/>
      <c r="X79" s="264"/>
      <c r="Y79" s="264"/>
      <c r="Z79" s="264"/>
      <c r="AA79" s="264"/>
      <c r="AB79" s="264"/>
      <c r="AC79" s="264"/>
      <c r="AD79" s="264"/>
      <c r="AE79" s="264"/>
      <c r="AF79" s="264"/>
      <c r="AG79" s="264"/>
      <c r="AH79" s="264"/>
      <c r="AI79" s="264"/>
      <c r="AJ79" s="264"/>
      <c r="AK79" s="264"/>
      <c r="AL79" s="264"/>
      <c r="AM79" s="264"/>
      <c r="AN79" s="113"/>
      <c r="AO79" s="14"/>
      <c r="AY79" s="16"/>
    </row>
    <row r="80" spans="1:51" s="15" customFormat="1" x14ac:dyDescent="0.3">
      <c r="A80" s="343"/>
      <c r="C80" s="260"/>
      <c r="D80" s="79">
        <f t="shared" si="6"/>
        <v>0</v>
      </c>
      <c r="E80" s="262"/>
      <c r="F80" s="262"/>
      <c r="G80" s="262"/>
      <c r="H80" s="262"/>
      <c r="I80" s="262"/>
      <c r="J80" s="263"/>
      <c r="K80" s="264"/>
      <c r="L80" s="264"/>
      <c r="M80" s="264"/>
      <c r="N80" s="264"/>
      <c r="O80" s="264"/>
      <c r="P80" s="264"/>
      <c r="Q80" s="264"/>
      <c r="R80" s="264"/>
      <c r="S80" s="264"/>
      <c r="T80" s="264"/>
      <c r="U80" s="264"/>
      <c r="V80" s="264"/>
      <c r="W80" s="264"/>
      <c r="X80" s="264"/>
      <c r="Y80" s="264"/>
      <c r="Z80" s="264"/>
      <c r="AA80" s="264"/>
      <c r="AB80" s="264"/>
      <c r="AC80" s="264"/>
      <c r="AD80" s="264"/>
      <c r="AE80" s="264"/>
      <c r="AF80" s="264"/>
      <c r="AG80" s="264"/>
      <c r="AH80" s="264"/>
      <c r="AI80" s="264"/>
      <c r="AJ80" s="264"/>
      <c r="AK80" s="264"/>
      <c r="AL80" s="264"/>
      <c r="AM80" s="264"/>
      <c r="AN80" s="113"/>
      <c r="AO80" s="14"/>
      <c r="AY80" s="16"/>
    </row>
    <row r="81" spans="1:51" s="15" customFormat="1" x14ac:dyDescent="0.3">
      <c r="A81" s="343"/>
      <c r="C81" s="271"/>
      <c r="D81" s="79">
        <f t="shared" si="6"/>
        <v>0</v>
      </c>
      <c r="E81" s="262"/>
      <c r="F81" s="262"/>
      <c r="G81" s="262"/>
      <c r="H81" s="262"/>
      <c r="I81" s="262"/>
      <c r="J81" s="263"/>
      <c r="K81" s="264"/>
      <c r="L81" s="264"/>
      <c r="M81" s="264"/>
      <c r="N81" s="264"/>
      <c r="O81" s="264"/>
      <c r="P81" s="264"/>
      <c r="Q81" s="264"/>
      <c r="R81" s="264"/>
      <c r="S81" s="264"/>
      <c r="T81" s="264"/>
      <c r="U81" s="264"/>
      <c r="V81" s="264"/>
      <c r="W81" s="264"/>
      <c r="X81" s="264"/>
      <c r="Y81" s="264"/>
      <c r="Z81" s="264"/>
      <c r="AA81" s="264"/>
      <c r="AB81" s="264"/>
      <c r="AC81" s="264"/>
      <c r="AD81" s="264"/>
      <c r="AE81" s="264"/>
      <c r="AF81" s="264"/>
      <c r="AG81" s="264"/>
      <c r="AH81" s="264"/>
      <c r="AI81" s="264"/>
      <c r="AJ81" s="264"/>
      <c r="AK81" s="264"/>
      <c r="AL81" s="264"/>
      <c r="AM81" s="264"/>
      <c r="AN81" s="113"/>
      <c r="AO81" s="14"/>
      <c r="AY81" s="16"/>
    </row>
    <row r="82" spans="1:51" s="15" customFormat="1" outlineLevel="1" x14ac:dyDescent="0.3">
      <c r="A82" s="343"/>
      <c r="C82" s="260"/>
      <c r="D82" s="79">
        <f t="shared" si="6"/>
        <v>0</v>
      </c>
      <c r="E82" s="262"/>
      <c r="F82" s="262"/>
      <c r="G82" s="262"/>
      <c r="H82" s="262"/>
      <c r="I82" s="262"/>
      <c r="J82" s="263"/>
      <c r="K82" s="264"/>
      <c r="L82" s="264"/>
      <c r="M82" s="264"/>
      <c r="N82" s="264"/>
      <c r="O82" s="264"/>
      <c r="P82" s="264"/>
      <c r="Q82" s="264"/>
      <c r="R82" s="264"/>
      <c r="S82" s="264"/>
      <c r="T82" s="264"/>
      <c r="U82" s="264"/>
      <c r="V82" s="264"/>
      <c r="W82" s="264"/>
      <c r="X82" s="264"/>
      <c r="Y82" s="264"/>
      <c r="Z82" s="264"/>
      <c r="AA82" s="264"/>
      <c r="AB82" s="264"/>
      <c r="AC82" s="264"/>
      <c r="AD82" s="264"/>
      <c r="AE82" s="264"/>
      <c r="AF82" s="264"/>
      <c r="AG82" s="264"/>
      <c r="AH82" s="264"/>
      <c r="AI82" s="264"/>
      <c r="AJ82" s="264"/>
      <c r="AK82" s="264"/>
      <c r="AL82" s="264"/>
      <c r="AM82" s="264"/>
      <c r="AN82" s="113"/>
      <c r="AO82" s="14"/>
      <c r="AY82" s="16"/>
    </row>
    <row r="83" spans="1:51" s="15" customFormat="1" outlineLevel="1" x14ac:dyDescent="0.3">
      <c r="A83" s="343"/>
      <c r="C83" s="260"/>
      <c r="D83" s="79">
        <f t="shared" si="6"/>
        <v>0</v>
      </c>
      <c r="E83" s="262"/>
      <c r="F83" s="262"/>
      <c r="G83" s="262"/>
      <c r="H83" s="262"/>
      <c r="I83" s="262"/>
      <c r="J83" s="263"/>
      <c r="K83" s="264"/>
      <c r="L83" s="264"/>
      <c r="M83" s="264"/>
      <c r="N83" s="264"/>
      <c r="O83" s="264"/>
      <c r="P83" s="264"/>
      <c r="Q83" s="264"/>
      <c r="R83" s="264"/>
      <c r="S83" s="264"/>
      <c r="T83" s="264"/>
      <c r="U83" s="264"/>
      <c r="V83" s="264"/>
      <c r="W83" s="264"/>
      <c r="X83" s="264"/>
      <c r="Y83" s="264"/>
      <c r="Z83" s="264"/>
      <c r="AA83" s="264"/>
      <c r="AB83" s="264"/>
      <c r="AC83" s="264"/>
      <c r="AD83" s="264"/>
      <c r="AE83" s="264"/>
      <c r="AF83" s="264"/>
      <c r="AG83" s="264"/>
      <c r="AH83" s="264"/>
      <c r="AI83" s="264"/>
      <c r="AJ83" s="264"/>
      <c r="AK83" s="264"/>
      <c r="AL83" s="264"/>
      <c r="AM83" s="264"/>
      <c r="AN83" s="113"/>
      <c r="AO83" s="14"/>
      <c r="AY83" s="16"/>
    </row>
    <row r="84" spans="1:51" s="15" customFormat="1" outlineLevel="1" x14ac:dyDescent="0.3">
      <c r="A84" s="343"/>
      <c r="C84" s="260"/>
      <c r="D84" s="79">
        <f t="shared" si="6"/>
        <v>0</v>
      </c>
      <c r="E84" s="262"/>
      <c r="F84" s="262"/>
      <c r="G84" s="262"/>
      <c r="H84" s="262"/>
      <c r="I84" s="262"/>
      <c r="J84" s="263"/>
      <c r="K84" s="264"/>
      <c r="L84" s="264"/>
      <c r="M84" s="264"/>
      <c r="N84" s="264"/>
      <c r="O84" s="264"/>
      <c r="P84" s="264"/>
      <c r="Q84" s="264"/>
      <c r="R84" s="264"/>
      <c r="S84" s="264"/>
      <c r="T84" s="264"/>
      <c r="U84" s="264"/>
      <c r="V84" s="264"/>
      <c r="W84" s="264"/>
      <c r="X84" s="264"/>
      <c r="Y84" s="264"/>
      <c r="Z84" s="264"/>
      <c r="AA84" s="264"/>
      <c r="AB84" s="264"/>
      <c r="AC84" s="264"/>
      <c r="AD84" s="264"/>
      <c r="AE84" s="264"/>
      <c r="AF84" s="264"/>
      <c r="AG84" s="264"/>
      <c r="AH84" s="264"/>
      <c r="AI84" s="264"/>
      <c r="AJ84" s="264"/>
      <c r="AK84" s="264"/>
      <c r="AL84" s="264"/>
      <c r="AM84" s="264"/>
      <c r="AN84" s="113"/>
      <c r="AO84" s="14"/>
      <c r="AY84" s="16"/>
    </row>
    <row r="85" spans="1:51" s="15" customFormat="1" outlineLevel="1" x14ac:dyDescent="0.3">
      <c r="A85" s="343"/>
      <c r="C85" s="260"/>
      <c r="D85" s="79">
        <f t="shared" si="6"/>
        <v>0</v>
      </c>
      <c r="E85" s="262"/>
      <c r="F85" s="262"/>
      <c r="G85" s="262"/>
      <c r="H85" s="262"/>
      <c r="I85" s="262"/>
      <c r="J85" s="263"/>
      <c r="K85" s="264"/>
      <c r="L85" s="264"/>
      <c r="M85" s="264"/>
      <c r="N85" s="264"/>
      <c r="O85" s="264"/>
      <c r="P85" s="264"/>
      <c r="Q85" s="264"/>
      <c r="R85" s="264"/>
      <c r="S85" s="264"/>
      <c r="T85" s="264"/>
      <c r="U85" s="264"/>
      <c r="V85" s="264"/>
      <c r="W85" s="264"/>
      <c r="X85" s="264"/>
      <c r="Y85" s="264"/>
      <c r="Z85" s="264"/>
      <c r="AA85" s="264"/>
      <c r="AB85" s="264"/>
      <c r="AC85" s="264"/>
      <c r="AD85" s="264"/>
      <c r="AE85" s="264"/>
      <c r="AF85" s="264"/>
      <c r="AG85" s="264"/>
      <c r="AH85" s="264"/>
      <c r="AI85" s="264"/>
      <c r="AJ85" s="264"/>
      <c r="AK85" s="264"/>
      <c r="AL85" s="264"/>
      <c r="AM85" s="264"/>
      <c r="AN85" s="113"/>
      <c r="AO85" s="14"/>
      <c r="AY85" s="16"/>
    </row>
    <row r="86" spans="1:51" s="15" customFormat="1" outlineLevel="1" x14ac:dyDescent="0.3">
      <c r="A86" s="343"/>
      <c r="C86" s="260"/>
      <c r="D86" s="79">
        <f t="shared" si="6"/>
        <v>0</v>
      </c>
      <c r="E86" s="262"/>
      <c r="F86" s="262"/>
      <c r="G86" s="262"/>
      <c r="H86" s="262"/>
      <c r="I86" s="262"/>
      <c r="J86" s="263"/>
      <c r="K86" s="264"/>
      <c r="L86" s="264"/>
      <c r="M86" s="264"/>
      <c r="N86" s="264"/>
      <c r="O86" s="264"/>
      <c r="P86" s="264"/>
      <c r="Q86" s="264"/>
      <c r="R86" s="264"/>
      <c r="S86" s="264"/>
      <c r="T86" s="264"/>
      <c r="U86" s="264"/>
      <c r="V86" s="264"/>
      <c r="W86" s="264"/>
      <c r="X86" s="264"/>
      <c r="Y86" s="264"/>
      <c r="Z86" s="264"/>
      <c r="AA86" s="264"/>
      <c r="AB86" s="264"/>
      <c r="AC86" s="264"/>
      <c r="AD86" s="264"/>
      <c r="AE86" s="264"/>
      <c r="AF86" s="264"/>
      <c r="AG86" s="264"/>
      <c r="AH86" s="264"/>
      <c r="AI86" s="264"/>
      <c r="AJ86" s="264"/>
      <c r="AK86" s="264"/>
      <c r="AL86" s="264"/>
      <c r="AM86" s="264"/>
      <c r="AN86" s="113"/>
      <c r="AO86" s="14"/>
      <c r="AY86" s="16"/>
    </row>
    <row r="87" spans="1:51" s="15" customFormat="1" outlineLevel="1" x14ac:dyDescent="0.3">
      <c r="A87" s="343"/>
      <c r="C87" s="260"/>
      <c r="D87" s="79">
        <f t="shared" si="6"/>
        <v>0</v>
      </c>
      <c r="E87" s="262"/>
      <c r="F87" s="262"/>
      <c r="G87" s="262"/>
      <c r="H87" s="262"/>
      <c r="I87" s="262"/>
      <c r="J87" s="263"/>
      <c r="K87" s="264"/>
      <c r="L87" s="264"/>
      <c r="M87" s="264"/>
      <c r="N87" s="264"/>
      <c r="O87" s="264"/>
      <c r="P87" s="264"/>
      <c r="Q87" s="264"/>
      <c r="R87" s="264"/>
      <c r="S87" s="264"/>
      <c r="T87" s="264"/>
      <c r="U87" s="264"/>
      <c r="V87" s="264"/>
      <c r="W87" s="264"/>
      <c r="X87" s="264"/>
      <c r="Y87" s="264"/>
      <c r="Z87" s="264"/>
      <c r="AA87" s="264"/>
      <c r="AB87" s="264"/>
      <c r="AC87" s="264"/>
      <c r="AD87" s="264"/>
      <c r="AE87" s="264"/>
      <c r="AF87" s="264"/>
      <c r="AG87" s="264"/>
      <c r="AH87" s="264"/>
      <c r="AI87" s="264"/>
      <c r="AJ87" s="264"/>
      <c r="AK87" s="264"/>
      <c r="AL87" s="264"/>
      <c r="AM87" s="264"/>
      <c r="AN87" s="113"/>
      <c r="AO87" s="14"/>
      <c r="AY87" s="16"/>
    </row>
    <row r="88" spans="1:51" s="15" customFormat="1" outlineLevel="1" x14ac:dyDescent="0.3">
      <c r="A88" s="343"/>
      <c r="C88" s="260"/>
      <c r="D88" s="79">
        <f t="shared" si="6"/>
        <v>0</v>
      </c>
      <c r="E88" s="262"/>
      <c r="F88" s="262"/>
      <c r="G88" s="262"/>
      <c r="H88" s="262"/>
      <c r="I88" s="262"/>
      <c r="J88" s="263"/>
      <c r="K88" s="264"/>
      <c r="L88" s="264"/>
      <c r="M88" s="264"/>
      <c r="N88" s="264"/>
      <c r="O88" s="264"/>
      <c r="P88" s="264"/>
      <c r="Q88" s="264"/>
      <c r="R88" s="264"/>
      <c r="S88" s="264"/>
      <c r="T88" s="264"/>
      <c r="U88" s="264"/>
      <c r="V88" s="264"/>
      <c r="W88" s="264"/>
      <c r="X88" s="264"/>
      <c r="Y88" s="264"/>
      <c r="Z88" s="264"/>
      <c r="AA88" s="264"/>
      <c r="AB88" s="264"/>
      <c r="AC88" s="264"/>
      <c r="AD88" s="264"/>
      <c r="AE88" s="264"/>
      <c r="AF88" s="264"/>
      <c r="AG88" s="264"/>
      <c r="AH88" s="264"/>
      <c r="AI88" s="264"/>
      <c r="AJ88" s="264"/>
      <c r="AK88" s="264"/>
      <c r="AL88" s="264"/>
      <c r="AM88" s="264"/>
      <c r="AN88" s="113"/>
      <c r="AO88" s="14"/>
      <c r="AY88" s="16"/>
    </row>
    <row r="89" spans="1:51" s="15" customFormat="1" outlineLevel="1" x14ac:dyDescent="0.3">
      <c r="A89" s="343"/>
      <c r="C89" s="260"/>
      <c r="D89" s="79">
        <f t="shared" si="6"/>
        <v>0</v>
      </c>
      <c r="E89" s="262"/>
      <c r="F89" s="262"/>
      <c r="G89" s="262"/>
      <c r="H89" s="262"/>
      <c r="I89" s="262"/>
      <c r="J89" s="263"/>
      <c r="K89" s="264"/>
      <c r="L89" s="264"/>
      <c r="M89" s="264"/>
      <c r="N89" s="264"/>
      <c r="O89" s="264"/>
      <c r="P89" s="264"/>
      <c r="Q89" s="264"/>
      <c r="R89" s="264"/>
      <c r="S89" s="264"/>
      <c r="T89" s="264"/>
      <c r="U89" s="264"/>
      <c r="V89" s="264"/>
      <c r="W89" s="264"/>
      <c r="X89" s="264"/>
      <c r="Y89" s="264"/>
      <c r="Z89" s="264"/>
      <c r="AA89" s="264"/>
      <c r="AB89" s="264"/>
      <c r="AC89" s="264"/>
      <c r="AD89" s="264"/>
      <c r="AE89" s="264"/>
      <c r="AF89" s="264"/>
      <c r="AG89" s="264"/>
      <c r="AH89" s="264"/>
      <c r="AI89" s="264"/>
      <c r="AJ89" s="264"/>
      <c r="AK89" s="264"/>
      <c r="AL89" s="264"/>
      <c r="AM89" s="264"/>
      <c r="AN89" s="113"/>
      <c r="AO89" s="14"/>
      <c r="AY89" s="16"/>
    </row>
    <row r="90" spans="1:51" s="15" customFormat="1" outlineLevel="1" x14ac:dyDescent="0.3">
      <c r="A90" s="343"/>
      <c r="C90" s="260"/>
      <c r="D90" s="79">
        <f t="shared" si="6"/>
        <v>0</v>
      </c>
      <c r="E90" s="262"/>
      <c r="F90" s="262"/>
      <c r="G90" s="262"/>
      <c r="H90" s="262"/>
      <c r="I90" s="262"/>
      <c r="J90" s="263"/>
      <c r="K90" s="264"/>
      <c r="L90" s="264"/>
      <c r="M90" s="264"/>
      <c r="N90" s="264"/>
      <c r="O90" s="264"/>
      <c r="P90" s="264"/>
      <c r="Q90" s="264"/>
      <c r="R90" s="264"/>
      <c r="S90" s="264"/>
      <c r="T90" s="264"/>
      <c r="U90" s="264"/>
      <c r="V90" s="264"/>
      <c r="W90" s="264"/>
      <c r="X90" s="264"/>
      <c r="Y90" s="264"/>
      <c r="Z90" s="264"/>
      <c r="AA90" s="264"/>
      <c r="AB90" s="264"/>
      <c r="AC90" s="264"/>
      <c r="AD90" s="264"/>
      <c r="AE90" s="264"/>
      <c r="AF90" s="264"/>
      <c r="AG90" s="264"/>
      <c r="AH90" s="264"/>
      <c r="AI90" s="264"/>
      <c r="AJ90" s="264"/>
      <c r="AK90" s="264"/>
      <c r="AL90" s="264"/>
      <c r="AM90" s="264"/>
      <c r="AN90" s="113"/>
      <c r="AO90" s="14"/>
      <c r="AY90" s="16"/>
    </row>
    <row r="91" spans="1:51" s="15" customFormat="1" outlineLevel="1" x14ac:dyDescent="0.3">
      <c r="A91" s="343"/>
      <c r="C91" s="260"/>
      <c r="D91" s="79">
        <f t="shared" si="6"/>
        <v>0</v>
      </c>
      <c r="E91" s="262"/>
      <c r="F91" s="262"/>
      <c r="G91" s="262"/>
      <c r="H91" s="262"/>
      <c r="I91" s="262"/>
      <c r="J91" s="263"/>
      <c r="K91" s="264"/>
      <c r="L91" s="264"/>
      <c r="M91" s="264"/>
      <c r="N91" s="264"/>
      <c r="O91" s="264"/>
      <c r="P91" s="264"/>
      <c r="Q91" s="264"/>
      <c r="R91" s="264"/>
      <c r="S91" s="264"/>
      <c r="T91" s="264"/>
      <c r="U91" s="264"/>
      <c r="V91" s="264"/>
      <c r="W91" s="264"/>
      <c r="X91" s="264"/>
      <c r="Y91" s="264"/>
      <c r="Z91" s="264"/>
      <c r="AA91" s="264"/>
      <c r="AB91" s="264"/>
      <c r="AC91" s="264"/>
      <c r="AD91" s="264"/>
      <c r="AE91" s="264"/>
      <c r="AF91" s="264"/>
      <c r="AG91" s="264"/>
      <c r="AH91" s="264"/>
      <c r="AI91" s="264"/>
      <c r="AJ91" s="264"/>
      <c r="AK91" s="264"/>
      <c r="AL91" s="264"/>
      <c r="AM91" s="264"/>
      <c r="AN91" s="113"/>
      <c r="AO91" s="14"/>
      <c r="AY91" s="16"/>
    </row>
    <row r="92" spans="1:51" s="15" customFormat="1" outlineLevel="1" x14ac:dyDescent="0.3">
      <c r="A92" s="343"/>
      <c r="C92" s="260"/>
      <c r="D92" s="79">
        <f t="shared" si="6"/>
        <v>0</v>
      </c>
      <c r="E92" s="262"/>
      <c r="F92" s="262"/>
      <c r="G92" s="262"/>
      <c r="H92" s="262"/>
      <c r="I92" s="262"/>
      <c r="J92" s="263"/>
      <c r="K92" s="264"/>
      <c r="L92" s="264"/>
      <c r="M92" s="264"/>
      <c r="N92" s="264"/>
      <c r="O92" s="264"/>
      <c r="P92" s="264"/>
      <c r="Q92" s="264"/>
      <c r="R92" s="264"/>
      <c r="S92" s="264"/>
      <c r="T92" s="264"/>
      <c r="U92" s="264"/>
      <c r="V92" s="264"/>
      <c r="W92" s="264"/>
      <c r="X92" s="264"/>
      <c r="Y92" s="264"/>
      <c r="Z92" s="264"/>
      <c r="AA92" s="264"/>
      <c r="AB92" s="264"/>
      <c r="AC92" s="264"/>
      <c r="AD92" s="264"/>
      <c r="AE92" s="264"/>
      <c r="AF92" s="264"/>
      <c r="AG92" s="264"/>
      <c r="AH92" s="264"/>
      <c r="AI92" s="264"/>
      <c r="AJ92" s="264"/>
      <c r="AK92" s="264"/>
      <c r="AL92" s="264"/>
      <c r="AM92" s="264"/>
      <c r="AN92" s="113"/>
      <c r="AO92" s="14"/>
      <c r="AY92" s="16"/>
    </row>
    <row r="93" spans="1:51" s="15" customFormat="1" outlineLevel="1" x14ac:dyDescent="0.3">
      <c r="A93" s="343"/>
      <c r="C93" s="260"/>
      <c r="D93" s="79">
        <f t="shared" si="6"/>
        <v>0</v>
      </c>
      <c r="E93" s="262"/>
      <c r="F93" s="262"/>
      <c r="G93" s="262"/>
      <c r="H93" s="262"/>
      <c r="I93" s="262"/>
      <c r="J93" s="263"/>
      <c r="K93" s="264"/>
      <c r="L93" s="264"/>
      <c r="M93" s="264"/>
      <c r="N93" s="264"/>
      <c r="O93" s="264"/>
      <c r="P93" s="264"/>
      <c r="Q93" s="264"/>
      <c r="R93" s="264"/>
      <c r="S93" s="264"/>
      <c r="T93" s="264"/>
      <c r="U93" s="264"/>
      <c r="V93" s="264"/>
      <c r="W93" s="264"/>
      <c r="X93" s="264"/>
      <c r="Y93" s="264"/>
      <c r="Z93" s="264"/>
      <c r="AA93" s="264"/>
      <c r="AB93" s="264"/>
      <c r="AC93" s="264"/>
      <c r="AD93" s="264"/>
      <c r="AE93" s="264"/>
      <c r="AF93" s="264"/>
      <c r="AG93" s="264"/>
      <c r="AH93" s="264"/>
      <c r="AI93" s="264"/>
      <c r="AJ93" s="264"/>
      <c r="AK93" s="264"/>
      <c r="AL93" s="264"/>
      <c r="AM93" s="264"/>
      <c r="AN93" s="113"/>
      <c r="AO93" s="14"/>
      <c r="AY93" s="16"/>
    </row>
    <row r="94" spans="1:51" s="15" customFormat="1" outlineLevel="1" x14ac:dyDescent="0.3">
      <c r="A94" s="343"/>
      <c r="C94" s="260"/>
      <c r="D94" s="79">
        <f t="shared" si="6"/>
        <v>0</v>
      </c>
      <c r="E94" s="262"/>
      <c r="F94" s="262"/>
      <c r="G94" s="262"/>
      <c r="H94" s="262"/>
      <c r="I94" s="262"/>
      <c r="J94" s="263"/>
      <c r="K94" s="264"/>
      <c r="L94" s="264"/>
      <c r="M94" s="264"/>
      <c r="N94" s="264"/>
      <c r="O94" s="264"/>
      <c r="P94" s="264"/>
      <c r="Q94" s="264"/>
      <c r="R94" s="264"/>
      <c r="S94" s="264"/>
      <c r="T94" s="264"/>
      <c r="U94" s="264"/>
      <c r="V94" s="264"/>
      <c r="W94" s="264"/>
      <c r="X94" s="264"/>
      <c r="Y94" s="264"/>
      <c r="Z94" s="264"/>
      <c r="AA94" s="264"/>
      <c r="AB94" s="264"/>
      <c r="AC94" s="264"/>
      <c r="AD94" s="264"/>
      <c r="AE94" s="264"/>
      <c r="AF94" s="264"/>
      <c r="AG94" s="264"/>
      <c r="AH94" s="264"/>
      <c r="AI94" s="264"/>
      <c r="AJ94" s="264"/>
      <c r="AK94" s="264"/>
      <c r="AL94" s="264"/>
      <c r="AM94" s="264"/>
      <c r="AN94" s="113"/>
      <c r="AO94" s="14"/>
      <c r="AY94" s="16"/>
    </row>
    <row r="95" spans="1:51" s="15" customFormat="1" outlineLevel="1" x14ac:dyDescent="0.3">
      <c r="A95" s="343"/>
      <c r="C95" s="260"/>
      <c r="D95" s="79">
        <f t="shared" si="6"/>
        <v>0</v>
      </c>
      <c r="E95" s="262"/>
      <c r="F95" s="262"/>
      <c r="G95" s="262"/>
      <c r="H95" s="262"/>
      <c r="I95" s="262"/>
      <c r="J95" s="263"/>
      <c r="K95" s="264"/>
      <c r="L95" s="264"/>
      <c r="M95" s="264"/>
      <c r="N95" s="264"/>
      <c r="O95" s="264"/>
      <c r="P95" s="264"/>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113"/>
      <c r="AO95" s="14"/>
      <c r="AY95" s="16"/>
    </row>
    <row r="96" spans="1:51" s="15" customFormat="1" outlineLevel="1" x14ac:dyDescent="0.3">
      <c r="A96" s="343"/>
      <c r="C96" s="260"/>
      <c r="D96" s="79">
        <f t="shared" si="6"/>
        <v>0</v>
      </c>
      <c r="E96" s="262"/>
      <c r="F96" s="262"/>
      <c r="G96" s="262"/>
      <c r="H96" s="262"/>
      <c r="I96" s="262"/>
      <c r="J96" s="263"/>
      <c r="K96" s="264"/>
      <c r="L96" s="264"/>
      <c r="M96" s="264"/>
      <c r="N96" s="264"/>
      <c r="O96" s="264"/>
      <c r="P96" s="264"/>
      <c r="Q96" s="264"/>
      <c r="R96" s="264"/>
      <c r="S96" s="264"/>
      <c r="T96" s="264"/>
      <c r="U96" s="264"/>
      <c r="V96" s="264"/>
      <c r="W96" s="264"/>
      <c r="X96" s="264"/>
      <c r="Y96" s="264"/>
      <c r="Z96" s="264"/>
      <c r="AA96" s="264"/>
      <c r="AB96" s="264"/>
      <c r="AC96" s="264"/>
      <c r="AD96" s="264"/>
      <c r="AE96" s="264"/>
      <c r="AF96" s="264"/>
      <c r="AG96" s="264"/>
      <c r="AH96" s="264"/>
      <c r="AI96" s="264"/>
      <c r="AJ96" s="264"/>
      <c r="AK96" s="264"/>
      <c r="AL96" s="264"/>
      <c r="AM96" s="264"/>
      <c r="AN96" s="113"/>
      <c r="AO96" s="14"/>
      <c r="AY96" s="16"/>
    </row>
    <row r="97" spans="1:51" s="15" customFormat="1" outlineLevel="1" x14ac:dyDescent="0.3">
      <c r="A97" s="343"/>
      <c r="C97" s="260"/>
      <c r="D97" s="79">
        <f t="shared" si="6"/>
        <v>0</v>
      </c>
      <c r="E97" s="262"/>
      <c r="F97" s="262"/>
      <c r="G97" s="262"/>
      <c r="H97" s="262"/>
      <c r="I97" s="262"/>
      <c r="J97" s="263"/>
      <c r="K97" s="264"/>
      <c r="L97" s="264"/>
      <c r="M97" s="264"/>
      <c r="N97" s="264"/>
      <c r="O97" s="264"/>
      <c r="P97" s="264"/>
      <c r="Q97" s="264"/>
      <c r="R97" s="264"/>
      <c r="S97" s="264"/>
      <c r="T97" s="264"/>
      <c r="U97" s="264"/>
      <c r="V97" s="264"/>
      <c r="W97" s="264"/>
      <c r="X97" s="264"/>
      <c r="Y97" s="264"/>
      <c r="Z97" s="264"/>
      <c r="AA97" s="264"/>
      <c r="AB97" s="264"/>
      <c r="AC97" s="264"/>
      <c r="AD97" s="264"/>
      <c r="AE97" s="264"/>
      <c r="AF97" s="264"/>
      <c r="AG97" s="264"/>
      <c r="AH97" s="264"/>
      <c r="AI97" s="264"/>
      <c r="AJ97" s="264"/>
      <c r="AK97" s="264"/>
      <c r="AL97" s="264"/>
      <c r="AM97" s="264"/>
      <c r="AN97" s="113"/>
      <c r="AO97" s="14"/>
      <c r="AY97" s="16"/>
    </row>
    <row r="98" spans="1:51" s="15" customFormat="1" outlineLevel="1" x14ac:dyDescent="0.3">
      <c r="A98" s="343"/>
      <c r="C98" s="260"/>
      <c r="D98" s="79">
        <f t="shared" si="6"/>
        <v>0</v>
      </c>
      <c r="E98" s="262"/>
      <c r="F98" s="262"/>
      <c r="G98" s="262"/>
      <c r="H98" s="262"/>
      <c r="I98" s="262"/>
      <c r="J98" s="263"/>
      <c r="K98" s="264"/>
      <c r="L98" s="264"/>
      <c r="M98" s="264"/>
      <c r="N98" s="264"/>
      <c r="O98" s="264"/>
      <c r="P98" s="264"/>
      <c r="Q98" s="264"/>
      <c r="R98" s="264"/>
      <c r="S98" s="264"/>
      <c r="T98" s="264"/>
      <c r="U98" s="264"/>
      <c r="V98" s="264"/>
      <c r="W98" s="264"/>
      <c r="X98" s="264"/>
      <c r="Y98" s="264"/>
      <c r="Z98" s="264"/>
      <c r="AA98" s="264"/>
      <c r="AB98" s="264"/>
      <c r="AC98" s="264"/>
      <c r="AD98" s="264"/>
      <c r="AE98" s="264"/>
      <c r="AF98" s="264"/>
      <c r="AG98" s="264"/>
      <c r="AH98" s="264"/>
      <c r="AI98" s="264"/>
      <c r="AJ98" s="264"/>
      <c r="AK98" s="264"/>
      <c r="AL98" s="264"/>
      <c r="AM98" s="264"/>
      <c r="AN98" s="113"/>
      <c r="AO98" s="14"/>
      <c r="AY98" s="16"/>
    </row>
    <row r="99" spans="1:51" s="15" customFormat="1" outlineLevel="1" x14ac:dyDescent="0.3">
      <c r="A99" s="343"/>
      <c r="C99" s="260"/>
      <c r="D99" s="79">
        <f t="shared" si="6"/>
        <v>0</v>
      </c>
      <c r="E99" s="262"/>
      <c r="F99" s="262"/>
      <c r="G99" s="262"/>
      <c r="H99" s="262"/>
      <c r="I99" s="262"/>
      <c r="J99" s="263"/>
      <c r="K99" s="264"/>
      <c r="L99" s="264"/>
      <c r="M99" s="264"/>
      <c r="N99" s="264"/>
      <c r="O99" s="264"/>
      <c r="P99" s="264"/>
      <c r="Q99" s="264"/>
      <c r="R99" s="264"/>
      <c r="S99" s="264"/>
      <c r="T99" s="264"/>
      <c r="U99" s="264"/>
      <c r="V99" s="264"/>
      <c r="W99" s="264"/>
      <c r="X99" s="264"/>
      <c r="Y99" s="264"/>
      <c r="Z99" s="264"/>
      <c r="AA99" s="264"/>
      <c r="AB99" s="264"/>
      <c r="AC99" s="264"/>
      <c r="AD99" s="264"/>
      <c r="AE99" s="264"/>
      <c r="AF99" s="264"/>
      <c r="AG99" s="264"/>
      <c r="AH99" s="264"/>
      <c r="AI99" s="264"/>
      <c r="AJ99" s="264"/>
      <c r="AK99" s="264"/>
      <c r="AL99" s="264"/>
      <c r="AM99" s="264"/>
      <c r="AN99" s="113"/>
      <c r="AO99" s="14"/>
      <c r="AY99" s="16"/>
    </row>
    <row r="100" spans="1:51" s="15" customFormat="1" outlineLevel="1" x14ac:dyDescent="0.3">
      <c r="A100" s="343"/>
      <c r="C100" s="260"/>
      <c r="D100" s="79">
        <f t="shared" si="6"/>
        <v>0</v>
      </c>
      <c r="E100" s="262"/>
      <c r="F100" s="262"/>
      <c r="G100" s="262"/>
      <c r="H100" s="262"/>
      <c r="I100" s="262"/>
      <c r="J100" s="263"/>
      <c r="K100" s="264"/>
      <c r="L100" s="264"/>
      <c r="M100" s="264"/>
      <c r="N100" s="264"/>
      <c r="O100" s="264"/>
      <c r="P100" s="264"/>
      <c r="Q100" s="264"/>
      <c r="R100" s="264"/>
      <c r="S100" s="264"/>
      <c r="T100" s="264"/>
      <c r="U100" s="264"/>
      <c r="V100" s="264"/>
      <c r="W100" s="264"/>
      <c r="X100" s="264"/>
      <c r="Y100" s="264"/>
      <c r="Z100" s="264"/>
      <c r="AA100" s="264"/>
      <c r="AB100" s="264"/>
      <c r="AC100" s="264"/>
      <c r="AD100" s="264"/>
      <c r="AE100" s="264"/>
      <c r="AF100" s="264"/>
      <c r="AG100" s="264"/>
      <c r="AH100" s="264"/>
      <c r="AI100" s="264"/>
      <c r="AJ100" s="264"/>
      <c r="AK100" s="264"/>
      <c r="AL100" s="264"/>
      <c r="AM100" s="264"/>
      <c r="AN100" s="113"/>
      <c r="AO100" s="14"/>
      <c r="AY100" s="16"/>
    </row>
    <row r="101" spans="1:51" s="15" customFormat="1" outlineLevel="1" x14ac:dyDescent="0.3">
      <c r="A101" s="343"/>
      <c r="C101" s="260"/>
      <c r="D101" s="79">
        <f t="shared" si="6"/>
        <v>0</v>
      </c>
      <c r="E101" s="262"/>
      <c r="F101" s="262"/>
      <c r="G101" s="262"/>
      <c r="H101" s="262"/>
      <c r="I101" s="262"/>
      <c r="J101" s="263"/>
      <c r="K101" s="264"/>
      <c r="L101" s="264"/>
      <c r="M101" s="264"/>
      <c r="N101" s="264"/>
      <c r="O101" s="264"/>
      <c r="P101" s="264"/>
      <c r="Q101" s="264"/>
      <c r="R101" s="264"/>
      <c r="S101" s="264"/>
      <c r="T101" s="264"/>
      <c r="U101" s="264"/>
      <c r="V101" s="264"/>
      <c r="W101" s="264"/>
      <c r="X101" s="264"/>
      <c r="Y101" s="264"/>
      <c r="Z101" s="264"/>
      <c r="AA101" s="264"/>
      <c r="AB101" s="264"/>
      <c r="AC101" s="264"/>
      <c r="AD101" s="264"/>
      <c r="AE101" s="264"/>
      <c r="AF101" s="264"/>
      <c r="AG101" s="264"/>
      <c r="AH101" s="264"/>
      <c r="AI101" s="264"/>
      <c r="AJ101" s="264"/>
      <c r="AK101" s="264"/>
      <c r="AL101" s="264"/>
      <c r="AM101" s="264"/>
      <c r="AN101" s="113"/>
      <c r="AO101" s="14"/>
      <c r="AY101" s="16"/>
    </row>
    <row r="102" spans="1:51" s="15" customFormat="1" outlineLevel="1" x14ac:dyDescent="0.3">
      <c r="A102" s="343"/>
      <c r="C102" s="260"/>
      <c r="D102" s="79">
        <f t="shared" si="6"/>
        <v>0</v>
      </c>
      <c r="E102" s="262"/>
      <c r="F102" s="262"/>
      <c r="G102" s="262"/>
      <c r="H102" s="262"/>
      <c r="I102" s="262"/>
      <c r="J102" s="263"/>
      <c r="K102" s="264"/>
      <c r="L102" s="264"/>
      <c r="M102" s="264"/>
      <c r="N102" s="264"/>
      <c r="O102" s="264"/>
      <c r="P102" s="264"/>
      <c r="Q102" s="264"/>
      <c r="R102" s="264"/>
      <c r="S102" s="264"/>
      <c r="T102" s="264"/>
      <c r="U102" s="264"/>
      <c r="V102" s="264"/>
      <c r="W102" s="264"/>
      <c r="X102" s="264"/>
      <c r="Y102" s="264"/>
      <c r="Z102" s="264"/>
      <c r="AA102" s="264"/>
      <c r="AB102" s="264"/>
      <c r="AC102" s="264"/>
      <c r="AD102" s="264"/>
      <c r="AE102" s="264"/>
      <c r="AF102" s="264"/>
      <c r="AG102" s="264"/>
      <c r="AH102" s="264"/>
      <c r="AI102" s="264"/>
      <c r="AJ102" s="264"/>
      <c r="AK102" s="264"/>
      <c r="AL102" s="264"/>
      <c r="AM102" s="264"/>
      <c r="AN102" s="113"/>
      <c r="AO102" s="14"/>
      <c r="AY102" s="16"/>
    </row>
    <row r="103" spans="1:51" s="15" customFormat="1" outlineLevel="1" x14ac:dyDescent="0.3">
      <c r="A103" s="343"/>
      <c r="C103" s="260"/>
      <c r="D103" s="79">
        <f t="shared" si="6"/>
        <v>0</v>
      </c>
      <c r="E103" s="262"/>
      <c r="F103" s="262"/>
      <c r="G103" s="262"/>
      <c r="H103" s="262"/>
      <c r="I103" s="262"/>
      <c r="J103" s="263"/>
      <c r="K103" s="264"/>
      <c r="L103" s="264"/>
      <c r="M103" s="264"/>
      <c r="N103" s="264"/>
      <c r="O103" s="264"/>
      <c r="P103" s="264"/>
      <c r="Q103" s="264"/>
      <c r="R103" s="264"/>
      <c r="S103" s="264"/>
      <c r="T103" s="264"/>
      <c r="U103" s="264"/>
      <c r="V103" s="264"/>
      <c r="W103" s="264"/>
      <c r="X103" s="264"/>
      <c r="Y103" s="264"/>
      <c r="Z103" s="264"/>
      <c r="AA103" s="264"/>
      <c r="AB103" s="264"/>
      <c r="AC103" s="264"/>
      <c r="AD103" s="264"/>
      <c r="AE103" s="264"/>
      <c r="AF103" s="264"/>
      <c r="AG103" s="264"/>
      <c r="AH103" s="264"/>
      <c r="AI103" s="264"/>
      <c r="AJ103" s="264"/>
      <c r="AK103" s="264"/>
      <c r="AL103" s="264"/>
      <c r="AM103" s="264"/>
      <c r="AN103" s="113"/>
      <c r="AO103" s="14"/>
      <c r="AY103" s="16"/>
    </row>
    <row r="104" spans="1:51" s="15" customFormat="1" outlineLevel="1" x14ac:dyDescent="0.3">
      <c r="A104" s="343"/>
      <c r="C104" s="260"/>
      <c r="D104" s="79">
        <f t="shared" si="6"/>
        <v>0</v>
      </c>
      <c r="E104" s="262"/>
      <c r="F104" s="262"/>
      <c r="G104" s="262"/>
      <c r="H104" s="262"/>
      <c r="I104" s="262"/>
      <c r="J104" s="263"/>
      <c r="K104" s="264"/>
      <c r="L104" s="264"/>
      <c r="M104" s="264"/>
      <c r="N104" s="264"/>
      <c r="O104" s="264"/>
      <c r="P104" s="264"/>
      <c r="Q104" s="264"/>
      <c r="R104" s="264"/>
      <c r="S104" s="264"/>
      <c r="T104" s="264"/>
      <c r="U104" s="264"/>
      <c r="V104" s="264"/>
      <c r="W104" s="264"/>
      <c r="X104" s="264"/>
      <c r="Y104" s="264"/>
      <c r="Z104" s="264"/>
      <c r="AA104" s="264"/>
      <c r="AB104" s="264"/>
      <c r="AC104" s="264"/>
      <c r="AD104" s="264"/>
      <c r="AE104" s="264"/>
      <c r="AF104" s="264"/>
      <c r="AG104" s="264"/>
      <c r="AH104" s="264"/>
      <c r="AI104" s="264"/>
      <c r="AJ104" s="264"/>
      <c r="AK104" s="264"/>
      <c r="AL104" s="264"/>
      <c r="AM104" s="264"/>
      <c r="AN104" s="113"/>
      <c r="AO104" s="14"/>
      <c r="AY104" s="16"/>
    </row>
    <row r="105" spans="1:51" s="15" customFormat="1" outlineLevel="1" x14ac:dyDescent="0.3">
      <c r="A105" s="343"/>
      <c r="C105" s="260"/>
      <c r="D105" s="79">
        <f t="shared" si="6"/>
        <v>0</v>
      </c>
      <c r="E105" s="262"/>
      <c r="F105" s="262"/>
      <c r="G105" s="262"/>
      <c r="H105" s="262"/>
      <c r="I105" s="262"/>
      <c r="J105" s="263"/>
      <c r="K105" s="264"/>
      <c r="L105" s="264"/>
      <c r="M105" s="264"/>
      <c r="N105" s="264"/>
      <c r="O105" s="264"/>
      <c r="P105" s="264"/>
      <c r="Q105" s="264"/>
      <c r="R105" s="264"/>
      <c r="S105" s="264"/>
      <c r="T105" s="264"/>
      <c r="U105" s="264"/>
      <c r="V105" s="264"/>
      <c r="W105" s="264"/>
      <c r="X105" s="264"/>
      <c r="Y105" s="264"/>
      <c r="Z105" s="264"/>
      <c r="AA105" s="264"/>
      <c r="AB105" s="264"/>
      <c r="AC105" s="264"/>
      <c r="AD105" s="264"/>
      <c r="AE105" s="264"/>
      <c r="AF105" s="264"/>
      <c r="AG105" s="264"/>
      <c r="AH105" s="264"/>
      <c r="AI105" s="264"/>
      <c r="AJ105" s="264"/>
      <c r="AK105" s="264"/>
      <c r="AL105" s="264"/>
      <c r="AM105" s="264"/>
      <c r="AN105" s="113"/>
      <c r="AO105" s="14"/>
      <c r="AY105" s="16"/>
    </row>
    <row r="106" spans="1:51" s="15" customFormat="1" outlineLevel="1" x14ac:dyDescent="0.3">
      <c r="A106" s="343"/>
      <c r="C106" s="260"/>
      <c r="D106" s="79">
        <f t="shared" si="6"/>
        <v>0</v>
      </c>
      <c r="E106" s="262"/>
      <c r="F106" s="262"/>
      <c r="G106" s="262"/>
      <c r="H106" s="262"/>
      <c r="I106" s="262"/>
      <c r="J106" s="263"/>
      <c r="K106" s="264"/>
      <c r="L106" s="264"/>
      <c r="M106" s="264"/>
      <c r="N106" s="264"/>
      <c r="O106" s="264"/>
      <c r="P106" s="264"/>
      <c r="Q106" s="264"/>
      <c r="R106" s="264"/>
      <c r="S106" s="264"/>
      <c r="T106" s="264"/>
      <c r="U106" s="264"/>
      <c r="V106" s="264"/>
      <c r="W106" s="264"/>
      <c r="X106" s="264"/>
      <c r="Y106" s="264"/>
      <c r="Z106" s="264"/>
      <c r="AA106" s="264"/>
      <c r="AB106" s="264"/>
      <c r="AC106" s="264"/>
      <c r="AD106" s="264"/>
      <c r="AE106" s="264"/>
      <c r="AF106" s="264"/>
      <c r="AG106" s="264"/>
      <c r="AH106" s="264"/>
      <c r="AI106" s="264"/>
      <c r="AJ106" s="264"/>
      <c r="AK106" s="264"/>
      <c r="AL106" s="264"/>
      <c r="AM106" s="264"/>
      <c r="AN106" s="113"/>
      <c r="AO106" s="14"/>
      <c r="AY106" s="16"/>
    </row>
    <row r="107" spans="1:51" s="15" customFormat="1" outlineLevel="1" x14ac:dyDescent="0.3">
      <c r="A107" s="343"/>
      <c r="C107" s="260"/>
      <c r="D107" s="79">
        <f t="shared" si="6"/>
        <v>0</v>
      </c>
      <c r="E107" s="262"/>
      <c r="F107" s="262"/>
      <c r="G107" s="262"/>
      <c r="H107" s="262"/>
      <c r="I107" s="262"/>
      <c r="J107" s="263"/>
      <c r="K107" s="264"/>
      <c r="L107" s="264"/>
      <c r="M107" s="264"/>
      <c r="N107" s="264"/>
      <c r="O107" s="264"/>
      <c r="P107" s="264"/>
      <c r="Q107" s="264"/>
      <c r="R107" s="264"/>
      <c r="S107" s="264"/>
      <c r="T107" s="264"/>
      <c r="U107" s="264"/>
      <c r="V107" s="264"/>
      <c r="W107" s="264"/>
      <c r="X107" s="264"/>
      <c r="Y107" s="264"/>
      <c r="Z107" s="264"/>
      <c r="AA107" s="264"/>
      <c r="AB107" s="264"/>
      <c r="AC107" s="264"/>
      <c r="AD107" s="264"/>
      <c r="AE107" s="264"/>
      <c r="AF107" s="264"/>
      <c r="AG107" s="264"/>
      <c r="AH107" s="264"/>
      <c r="AI107" s="264"/>
      <c r="AJ107" s="264"/>
      <c r="AK107" s="264"/>
      <c r="AL107" s="264"/>
      <c r="AM107" s="264"/>
      <c r="AN107" s="113"/>
      <c r="AO107" s="14"/>
      <c r="AY107" s="16"/>
    </row>
    <row r="108" spans="1:51" s="15" customFormat="1" outlineLevel="1" x14ac:dyDescent="0.3">
      <c r="A108" s="343"/>
      <c r="C108" s="260"/>
      <c r="D108" s="79">
        <f t="shared" si="6"/>
        <v>0</v>
      </c>
      <c r="E108" s="262"/>
      <c r="F108" s="262"/>
      <c r="G108" s="262"/>
      <c r="H108" s="262"/>
      <c r="I108" s="262"/>
      <c r="J108" s="263"/>
      <c r="K108" s="264"/>
      <c r="L108" s="264"/>
      <c r="M108" s="264"/>
      <c r="N108" s="264"/>
      <c r="O108" s="264"/>
      <c r="P108" s="264"/>
      <c r="Q108" s="264"/>
      <c r="R108" s="264"/>
      <c r="S108" s="264"/>
      <c r="T108" s="264"/>
      <c r="U108" s="264"/>
      <c r="V108" s="264"/>
      <c r="W108" s="264"/>
      <c r="X108" s="264"/>
      <c r="Y108" s="264"/>
      <c r="Z108" s="264"/>
      <c r="AA108" s="264"/>
      <c r="AB108" s="264"/>
      <c r="AC108" s="264"/>
      <c r="AD108" s="264"/>
      <c r="AE108" s="264"/>
      <c r="AF108" s="264"/>
      <c r="AG108" s="264"/>
      <c r="AH108" s="264"/>
      <c r="AI108" s="264"/>
      <c r="AJ108" s="264"/>
      <c r="AK108" s="264"/>
      <c r="AL108" s="264"/>
      <c r="AM108" s="264"/>
      <c r="AN108" s="113"/>
      <c r="AO108" s="14"/>
      <c r="AY108" s="16"/>
    </row>
    <row r="109" spans="1:51" s="15" customFormat="1" outlineLevel="1" x14ac:dyDescent="0.3">
      <c r="A109" s="343"/>
      <c r="C109" s="260"/>
      <c r="D109" s="79">
        <f t="shared" si="6"/>
        <v>0</v>
      </c>
      <c r="E109" s="262"/>
      <c r="F109" s="262"/>
      <c r="G109" s="262"/>
      <c r="H109" s="262"/>
      <c r="I109" s="262"/>
      <c r="J109" s="263"/>
      <c r="K109" s="264"/>
      <c r="L109" s="264"/>
      <c r="M109" s="264"/>
      <c r="N109" s="264"/>
      <c r="O109" s="264"/>
      <c r="P109" s="264"/>
      <c r="Q109" s="264"/>
      <c r="R109" s="264"/>
      <c r="S109" s="264"/>
      <c r="T109" s="264"/>
      <c r="U109" s="264"/>
      <c r="V109" s="264"/>
      <c r="W109" s="264"/>
      <c r="X109" s="264"/>
      <c r="Y109" s="264"/>
      <c r="Z109" s="264"/>
      <c r="AA109" s="264"/>
      <c r="AB109" s="264"/>
      <c r="AC109" s="264"/>
      <c r="AD109" s="264"/>
      <c r="AE109" s="264"/>
      <c r="AF109" s="264"/>
      <c r="AG109" s="264"/>
      <c r="AH109" s="264"/>
      <c r="AI109" s="264"/>
      <c r="AJ109" s="264"/>
      <c r="AK109" s="264"/>
      <c r="AL109" s="264"/>
      <c r="AM109" s="264"/>
      <c r="AN109" s="113"/>
      <c r="AO109" s="14"/>
      <c r="AY109" s="16"/>
    </row>
    <row r="110" spans="1:51" s="15" customFormat="1" outlineLevel="1" x14ac:dyDescent="0.3">
      <c r="A110" s="343"/>
      <c r="C110" s="260"/>
      <c r="D110" s="79">
        <f t="shared" si="6"/>
        <v>0</v>
      </c>
      <c r="E110" s="262"/>
      <c r="F110" s="262"/>
      <c r="G110" s="262"/>
      <c r="H110" s="262"/>
      <c r="I110" s="262"/>
      <c r="J110" s="263"/>
      <c r="K110" s="264"/>
      <c r="L110" s="264"/>
      <c r="M110" s="264"/>
      <c r="N110" s="264"/>
      <c r="O110" s="264"/>
      <c r="P110" s="264"/>
      <c r="Q110" s="264"/>
      <c r="R110" s="264"/>
      <c r="S110" s="264"/>
      <c r="T110" s="264"/>
      <c r="U110" s="264"/>
      <c r="V110" s="264"/>
      <c r="W110" s="264"/>
      <c r="X110" s="264"/>
      <c r="Y110" s="264"/>
      <c r="Z110" s="264"/>
      <c r="AA110" s="264"/>
      <c r="AB110" s="264"/>
      <c r="AC110" s="264"/>
      <c r="AD110" s="264"/>
      <c r="AE110" s="264"/>
      <c r="AF110" s="264"/>
      <c r="AG110" s="264"/>
      <c r="AH110" s="264"/>
      <c r="AI110" s="264"/>
      <c r="AJ110" s="264"/>
      <c r="AK110" s="264"/>
      <c r="AL110" s="264"/>
      <c r="AM110" s="264"/>
      <c r="AN110" s="113"/>
      <c r="AO110" s="14"/>
      <c r="AY110" s="16"/>
    </row>
    <row r="111" spans="1:51" s="15" customFormat="1" outlineLevel="1" x14ac:dyDescent="0.3">
      <c r="A111" s="343"/>
      <c r="C111" s="260"/>
      <c r="D111" s="79">
        <f t="shared" si="6"/>
        <v>0</v>
      </c>
      <c r="E111" s="262"/>
      <c r="F111" s="262"/>
      <c r="G111" s="262"/>
      <c r="H111" s="262"/>
      <c r="I111" s="262"/>
      <c r="J111" s="263"/>
      <c r="K111" s="264"/>
      <c r="L111" s="264"/>
      <c r="M111" s="264"/>
      <c r="N111" s="264"/>
      <c r="O111" s="264"/>
      <c r="P111" s="264"/>
      <c r="Q111" s="264"/>
      <c r="R111" s="264"/>
      <c r="S111" s="264"/>
      <c r="T111" s="264"/>
      <c r="U111" s="264"/>
      <c r="V111" s="264"/>
      <c r="W111" s="264"/>
      <c r="X111" s="264"/>
      <c r="Y111" s="264"/>
      <c r="Z111" s="264"/>
      <c r="AA111" s="264"/>
      <c r="AB111" s="264"/>
      <c r="AC111" s="264"/>
      <c r="AD111" s="264"/>
      <c r="AE111" s="264"/>
      <c r="AF111" s="264"/>
      <c r="AG111" s="264"/>
      <c r="AH111" s="264"/>
      <c r="AI111" s="264"/>
      <c r="AJ111" s="264"/>
      <c r="AK111" s="264"/>
      <c r="AL111" s="264"/>
      <c r="AM111" s="264"/>
      <c r="AN111" s="113"/>
      <c r="AO111" s="14"/>
      <c r="AY111" s="16"/>
    </row>
    <row r="112" spans="1:51" s="15" customFormat="1" outlineLevel="1" x14ac:dyDescent="0.3">
      <c r="A112" s="343"/>
      <c r="C112" s="260"/>
      <c r="D112" s="79">
        <f t="shared" si="6"/>
        <v>0</v>
      </c>
      <c r="E112" s="262"/>
      <c r="F112" s="262"/>
      <c r="G112" s="262"/>
      <c r="H112" s="262"/>
      <c r="I112" s="262"/>
      <c r="J112" s="263"/>
      <c r="K112" s="264"/>
      <c r="L112" s="264"/>
      <c r="M112" s="264"/>
      <c r="N112" s="264"/>
      <c r="O112" s="264"/>
      <c r="P112" s="264"/>
      <c r="Q112" s="264"/>
      <c r="R112" s="264"/>
      <c r="S112" s="264"/>
      <c r="T112" s="264"/>
      <c r="U112" s="264"/>
      <c r="V112" s="264"/>
      <c r="W112" s="264"/>
      <c r="X112" s="264"/>
      <c r="Y112" s="264"/>
      <c r="Z112" s="264"/>
      <c r="AA112" s="264"/>
      <c r="AB112" s="264"/>
      <c r="AC112" s="264"/>
      <c r="AD112" s="264"/>
      <c r="AE112" s="264"/>
      <c r="AF112" s="264"/>
      <c r="AG112" s="264"/>
      <c r="AH112" s="264"/>
      <c r="AI112" s="264"/>
      <c r="AJ112" s="264"/>
      <c r="AK112" s="264"/>
      <c r="AL112" s="264"/>
      <c r="AM112" s="264"/>
      <c r="AN112" s="113"/>
      <c r="AO112" s="14"/>
      <c r="AY112" s="16"/>
    </row>
    <row r="113" spans="1:51" s="15" customFormat="1" outlineLevel="1" x14ac:dyDescent="0.3">
      <c r="A113" s="343"/>
      <c r="C113" s="260"/>
      <c r="D113" s="79">
        <f t="shared" si="6"/>
        <v>0</v>
      </c>
      <c r="E113" s="262"/>
      <c r="F113" s="262"/>
      <c r="G113" s="262"/>
      <c r="H113" s="262"/>
      <c r="I113" s="262"/>
      <c r="J113" s="263"/>
      <c r="K113" s="264"/>
      <c r="L113" s="264"/>
      <c r="M113" s="264"/>
      <c r="N113" s="264"/>
      <c r="O113" s="264"/>
      <c r="P113" s="264"/>
      <c r="Q113" s="264"/>
      <c r="R113" s="264"/>
      <c r="S113" s="264"/>
      <c r="T113" s="264"/>
      <c r="U113" s="264"/>
      <c r="V113" s="264"/>
      <c r="W113" s="264"/>
      <c r="X113" s="264"/>
      <c r="Y113" s="264"/>
      <c r="Z113" s="264"/>
      <c r="AA113" s="264"/>
      <c r="AB113" s="264"/>
      <c r="AC113" s="264"/>
      <c r="AD113" s="264"/>
      <c r="AE113" s="264"/>
      <c r="AF113" s="264"/>
      <c r="AG113" s="264"/>
      <c r="AH113" s="264"/>
      <c r="AI113" s="264"/>
      <c r="AJ113" s="264"/>
      <c r="AK113" s="264"/>
      <c r="AL113" s="264"/>
      <c r="AM113" s="264"/>
      <c r="AN113" s="113"/>
      <c r="AO113" s="14"/>
      <c r="AY113" s="16"/>
    </row>
    <row r="114" spans="1:51" s="15" customFormat="1" outlineLevel="1" x14ac:dyDescent="0.3">
      <c r="A114" s="343"/>
      <c r="C114" s="260"/>
      <c r="D114" s="79">
        <f t="shared" si="6"/>
        <v>0</v>
      </c>
      <c r="E114" s="262"/>
      <c r="F114" s="262"/>
      <c r="G114" s="262"/>
      <c r="H114" s="262"/>
      <c r="I114" s="262"/>
      <c r="J114" s="263"/>
      <c r="K114" s="264"/>
      <c r="L114" s="264"/>
      <c r="M114" s="264"/>
      <c r="N114" s="264"/>
      <c r="O114" s="264"/>
      <c r="P114" s="264"/>
      <c r="Q114" s="264"/>
      <c r="R114" s="264"/>
      <c r="S114" s="264"/>
      <c r="T114" s="264"/>
      <c r="U114" s="264"/>
      <c r="V114" s="264"/>
      <c r="W114" s="264"/>
      <c r="X114" s="264"/>
      <c r="Y114" s="264"/>
      <c r="Z114" s="264"/>
      <c r="AA114" s="264"/>
      <c r="AB114" s="264"/>
      <c r="AC114" s="264"/>
      <c r="AD114" s="264"/>
      <c r="AE114" s="264"/>
      <c r="AF114" s="264"/>
      <c r="AG114" s="264"/>
      <c r="AH114" s="264"/>
      <c r="AI114" s="264"/>
      <c r="AJ114" s="264"/>
      <c r="AK114" s="264"/>
      <c r="AL114" s="264"/>
      <c r="AM114" s="264"/>
      <c r="AN114" s="113"/>
      <c r="AO114" s="14"/>
      <c r="AY114" s="16"/>
    </row>
    <row r="115" spans="1:51" s="15" customFormat="1" outlineLevel="1" x14ac:dyDescent="0.3">
      <c r="A115" s="343"/>
      <c r="C115" s="260"/>
      <c r="D115" s="79">
        <f t="shared" si="6"/>
        <v>0</v>
      </c>
      <c r="E115" s="262"/>
      <c r="F115" s="262"/>
      <c r="G115" s="262"/>
      <c r="H115" s="262"/>
      <c r="I115" s="262"/>
      <c r="J115" s="263"/>
      <c r="K115" s="264"/>
      <c r="L115" s="264"/>
      <c r="M115" s="264"/>
      <c r="N115" s="264"/>
      <c r="O115" s="264"/>
      <c r="P115" s="264"/>
      <c r="Q115" s="264"/>
      <c r="R115" s="264"/>
      <c r="S115" s="264"/>
      <c r="T115" s="264"/>
      <c r="U115" s="264"/>
      <c r="V115" s="264"/>
      <c r="W115" s="264"/>
      <c r="X115" s="264"/>
      <c r="Y115" s="264"/>
      <c r="Z115" s="264"/>
      <c r="AA115" s="264"/>
      <c r="AB115" s="264"/>
      <c r="AC115" s="264"/>
      <c r="AD115" s="264"/>
      <c r="AE115" s="264"/>
      <c r="AF115" s="264"/>
      <c r="AG115" s="264"/>
      <c r="AH115" s="264"/>
      <c r="AI115" s="264"/>
      <c r="AJ115" s="264"/>
      <c r="AK115" s="264"/>
      <c r="AL115" s="264"/>
      <c r="AM115" s="264"/>
      <c r="AN115" s="113"/>
      <c r="AO115" s="14"/>
      <c r="AY115" s="16"/>
    </row>
    <row r="116" spans="1:51" s="15" customFormat="1" outlineLevel="1" x14ac:dyDescent="0.3">
      <c r="A116" s="343"/>
      <c r="C116" s="260"/>
      <c r="D116" s="79">
        <f t="shared" si="6"/>
        <v>0</v>
      </c>
      <c r="E116" s="262"/>
      <c r="F116" s="262"/>
      <c r="G116" s="262"/>
      <c r="H116" s="262"/>
      <c r="I116" s="262"/>
      <c r="J116" s="263"/>
      <c r="K116" s="264"/>
      <c r="L116" s="264"/>
      <c r="M116" s="264"/>
      <c r="N116" s="264"/>
      <c r="O116" s="264"/>
      <c r="P116" s="264"/>
      <c r="Q116" s="264"/>
      <c r="R116" s="264"/>
      <c r="S116" s="264"/>
      <c r="T116" s="264"/>
      <c r="U116" s="264"/>
      <c r="V116" s="264"/>
      <c r="W116" s="264"/>
      <c r="X116" s="264"/>
      <c r="Y116" s="264"/>
      <c r="Z116" s="264"/>
      <c r="AA116" s="264"/>
      <c r="AB116" s="264"/>
      <c r="AC116" s="264"/>
      <c r="AD116" s="264"/>
      <c r="AE116" s="264"/>
      <c r="AF116" s="264"/>
      <c r="AG116" s="264"/>
      <c r="AH116" s="264"/>
      <c r="AI116" s="264"/>
      <c r="AJ116" s="264"/>
      <c r="AK116" s="264"/>
      <c r="AL116" s="264"/>
      <c r="AM116" s="264"/>
      <c r="AN116" s="113"/>
      <c r="AO116" s="14"/>
      <c r="AY116" s="16"/>
    </row>
    <row r="117" spans="1:51" s="15" customFormat="1" outlineLevel="1" x14ac:dyDescent="0.3">
      <c r="A117" s="343"/>
      <c r="C117" s="260"/>
      <c r="D117" s="79">
        <f t="shared" si="6"/>
        <v>0</v>
      </c>
      <c r="E117" s="262"/>
      <c r="F117" s="262"/>
      <c r="G117" s="262"/>
      <c r="H117" s="262"/>
      <c r="I117" s="262"/>
      <c r="J117" s="263"/>
      <c r="K117" s="264"/>
      <c r="L117" s="264"/>
      <c r="M117" s="264"/>
      <c r="N117" s="264"/>
      <c r="O117" s="264"/>
      <c r="P117" s="264"/>
      <c r="Q117" s="264"/>
      <c r="R117" s="264"/>
      <c r="S117" s="264"/>
      <c r="T117" s="264"/>
      <c r="U117" s="264"/>
      <c r="V117" s="264"/>
      <c r="W117" s="264"/>
      <c r="X117" s="264"/>
      <c r="Y117" s="264"/>
      <c r="Z117" s="264"/>
      <c r="AA117" s="264"/>
      <c r="AB117" s="264"/>
      <c r="AC117" s="264"/>
      <c r="AD117" s="264"/>
      <c r="AE117" s="264"/>
      <c r="AF117" s="264"/>
      <c r="AG117" s="264"/>
      <c r="AH117" s="264"/>
      <c r="AI117" s="264"/>
      <c r="AJ117" s="264"/>
      <c r="AK117" s="264"/>
      <c r="AL117" s="264"/>
      <c r="AM117" s="264"/>
      <c r="AN117" s="113"/>
      <c r="AO117" s="14"/>
      <c r="AY117" s="16"/>
    </row>
    <row r="118" spans="1:51" s="15" customFormat="1" outlineLevel="1" x14ac:dyDescent="0.3">
      <c r="A118" s="343"/>
      <c r="C118" s="260"/>
      <c r="D118" s="79">
        <f t="shared" si="6"/>
        <v>0</v>
      </c>
      <c r="E118" s="262"/>
      <c r="F118" s="262"/>
      <c r="G118" s="262"/>
      <c r="H118" s="262"/>
      <c r="I118" s="262"/>
      <c r="J118" s="263"/>
      <c r="K118" s="264"/>
      <c r="L118" s="264"/>
      <c r="M118" s="264"/>
      <c r="N118" s="264"/>
      <c r="O118" s="264"/>
      <c r="P118" s="264"/>
      <c r="Q118" s="264"/>
      <c r="R118" s="264"/>
      <c r="S118" s="264"/>
      <c r="T118" s="264"/>
      <c r="U118" s="264"/>
      <c r="V118" s="264"/>
      <c r="W118" s="264"/>
      <c r="X118" s="264"/>
      <c r="Y118" s="264"/>
      <c r="Z118" s="264"/>
      <c r="AA118" s="264"/>
      <c r="AB118" s="264"/>
      <c r="AC118" s="264"/>
      <c r="AD118" s="264"/>
      <c r="AE118" s="264"/>
      <c r="AF118" s="264"/>
      <c r="AG118" s="264"/>
      <c r="AH118" s="264"/>
      <c r="AI118" s="264"/>
      <c r="AJ118" s="264"/>
      <c r="AK118" s="264"/>
      <c r="AL118" s="264"/>
      <c r="AM118" s="264"/>
      <c r="AN118" s="113"/>
      <c r="AO118" s="14"/>
      <c r="AY118" s="16"/>
    </row>
    <row r="119" spans="1:51" s="15" customFormat="1" outlineLevel="1" x14ac:dyDescent="0.3">
      <c r="A119" s="343"/>
      <c r="C119" s="260"/>
      <c r="D119" s="79">
        <f t="shared" si="6"/>
        <v>0</v>
      </c>
      <c r="E119" s="262"/>
      <c r="F119" s="262"/>
      <c r="G119" s="262"/>
      <c r="H119" s="262"/>
      <c r="I119" s="262"/>
      <c r="J119" s="263"/>
      <c r="K119" s="264"/>
      <c r="L119" s="264"/>
      <c r="M119" s="264"/>
      <c r="N119" s="264"/>
      <c r="O119" s="264"/>
      <c r="P119" s="264"/>
      <c r="Q119" s="264"/>
      <c r="R119" s="264"/>
      <c r="S119" s="264"/>
      <c r="T119" s="264"/>
      <c r="U119" s="264"/>
      <c r="V119" s="264"/>
      <c r="W119" s="264"/>
      <c r="X119" s="264"/>
      <c r="Y119" s="264"/>
      <c r="Z119" s="264"/>
      <c r="AA119" s="264"/>
      <c r="AB119" s="264"/>
      <c r="AC119" s="264"/>
      <c r="AD119" s="264"/>
      <c r="AE119" s="264"/>
      <c r="AF119" s="264"/>
      <c r="AG119" s="264"/>
      <c r="AH119" s="264"/>
      <c r="AI119" s="264"/>
      <c r="AJ119" s="264"/>
      <c r="AK119" s="264"/>
      <c r="AL119" s="264"/>
      <c r="AM119" s="264"/>
      <c r="AN119" s="113"/>
      <c r="AO119" s="14"/>
      <c r="AY119" s="16"/>
    </row>
    <row r="120" spans="1:51" s="15" customFormat="1" outlineLevel="1" x14ac:dyDescent="0.3">
      <c r="A120" s="343"/>
      <c r="C120" s="260"/>
      <c r="D120" s="79">
        <f t="shared" si="6"/>
        <v>0</v>
      </c>
      <c r="E120" s="262"/>
      <c r="F120" s="262"/>
      <c r="G120" s="262"/>
      <c r="H120" s="262"/>
      <c r="I120" s="262"/>
      <c r="J120" s="263"/>
      <c r="K120" s="264"/>
      <c r="L120" s="264"/>
      <c r="M120" s="264"/>
      <c r="N120" s="264"/>
      <c r="O120" s="264"/>
      <c r="P120" s="264"/>
      <c r="Q120" s="264"/>
      <c r="R120" s="264"/>
      <c r="S120" s="264"/>
      <c r="T120" s="264"/>
      <c r="U120" s="264"/>
      <c r="V120" s="264"/>
      <c r="W120" s="264"/>
      <c r="X120" s="264"/>
      <c r="Y120" s="264"/>
      <c r="Z120" s="264"/>
      <c r="AA120" s="264"/>
      <c r="AB120" s="264"/>
      <c r="AC120" s="264"/>
      <c r="AD120" s="264"/>
      <c r="AE120" s="264"/>
      <c r="AF120" s="264"/>
      <c r="AG120" s="264"/>
      <c r="AH120" s="264"/>
      <c r="AI120" s="264"/>
      <c r="AJ120" s="264"/>
      <c r="AK120" s="264"/>
      <c r="AL120" s="264"/>
      <c r="AM120" s="264"/>
      <c r="AN120" s="113"/>
      <c r="AO120" s="14"/>
      <c r="AY120" s="16"/>
    </row>
    <row r="121" spans="1:51" s="15" customFormat="1" outlineLevel="1" x14ac:dyDescent="0.3">
      <c r="A121" s="343"/>
      <c r="C121" s="260"/>
      <c r="D121" s="79">
        <f t="shared" si="6"/>
        <v>0</v>
      </c>
      <c r="E121" s="262"/>
      <c r="F121" s="262"/>
      <c r="G121" s="262"/>
      <c r="H121" s="262"/>
      <c r="I121" s="262"/>
      <c r="J121" s="263"/>
      <c r="K121" s="264"/>
      <c r="L121" s="264"/>
      <c r="M121" s="264"/>
      <c r="N121" s="264"/>
      <c r="O121" s="264"/>
      <c r="P121" s="264"/>
      <c r="Q121" s="264"/>
      <c r="R121" s="264"/>
      <c r="S121" s="264"/>
      <c r="T121" s="264"/>
      <c r="U121" s="264"/>
      <c r="V121" s="264"/>
      <c r="W121" s="264"/>
      <c r="X121" s="264"/>
      <c r="Y121" s="264"/>
      <c r="Z121" s="264"/>
      <c r="AA121" s="264"/>
      <c r="AB121" s="264"/>
      <c r="AC121" s="264"/>
      <c r="AD121" s="264"/>
      <c r="AE121" s="264"/>
      <c r="AF121" s="264"/>
      <c r="AG121" s="264"/>
      <c r="AH121" s="264"/>
      <c r="AI121" s="264"/>
      <c r="AJ121" s="264"/>
      <c r="AK121" s="264"/>
      <c r="AL121" s="264"/>
      <c r="AM121" s="264"/>
      <c r="AN121" s="113"/>
      <c r="AO121" s="14"/>
      <c r="AY121" s="16"/>
    </row>
    <row r="122" spans="1:51" s="15" customFormat="1" x14ac:dyDescent="0.3">
      <c r="A122" s="343"/>
      <c r="C122" s="70" t="s">
        <v>129</v>
      </c>
      <c r="D122" s="79">
        <f>SUM(E122:AM122)</f>
        <v>100</v>
      </c>
      <c r="E122" s="265">
        <f>SUM(E72:E121)</f>
        <v>100</v>
      </c>
      <c r="F122" s="265">
        <f t="shared" ref="F122:AM122" si="7">SUM(F72:F121)</f>
        <v>0</v>
      </c>
      <c r="G122" s="265">
        <f t="shared" si="7"/>
        <v>0</v>
      </c>
      <c r="H122" s="265">
        <f t="shared" si="7"/>
        <v>0</v>
      </c>
      <c r="I122" s="265">
        <f t="shared" si="7"/>
        <v>0</v>
      </c>
      <c r="J122" s="265">
        <f t="shared" si="7"/>
        <v>0</v>
      </c>
      <c r="K122" s="265">
        <f t="shared" si="7"/>
        <v>0</v>
      </c>
      <c r="L122" s="265">
        <f t="shared" si="7"/>
        <v>0</v>
      </c>
      <c r="M122" s="265">
        <f t="shared" si="7"/>
        <v>0</v>
      </c>
      <c r="N122" s="265">
        <f t="shared" si="7"/>
        <v>0</v>
      </c>
      <c r="O122" s="265">
        <f t="shared" si="7"/>
        <v>0</v>
      </c>
      <c r="P122" s="265">
        <f t="shared" si="7"/>
        <v>0</v>
      </c>
      <c r="Q122" s="265">
        <f t="shared" si="7"/>
        <v>0</v>
      </c>
      <c r="R122" s="265">
        <f t="shared" si="7"/>
        <v>0</v>
      </c>
      <c r="S122" s="265">
        <f t="shared" si="7"/>
        <v>0</v>
      </c>
      <c r="T122" s="265">
        <f t="shared" si="7"/>
        <v>0</v>
      </c>
      <c r="U122" s="265">
        <f t="shared" si="7"/>
        <v>0</v>
      </c>
      <c r="V122" s="265">
        <f t="shared" si="7"/>
        <v>0</v>
      </c>
      <c r="W122" s="265">
        <f t="shared" si="7"/>
        <v>0</v>
      </c>
      <c r="X122" s="265">
        <f t="shared" si="7"/>
        <v>0</v>
      </c>
      <c r="Y122" s="265">
        <f t="shared" si="7"/>
        <v>0</v>
      </c>
      <c r="Z122" s="265">
        <f t="shared" si="7"/>
        <v>0</v>
      </c>
      <c r="AA122" s="265">
        <f t="shared" si="7"/>
        <v>0</v>
      </c>
      <c r="AB122" s="265">
        <f t="shared" si="7"/>
        <v>0</v>
      </c>
      <c r="AC122" s="265">
        <f t="shared" si="7"/>
        <v>0</v>
      </c>
      <c r="AD122" s="265">
        <f t="shared" si="7"/>
        <v>0</v>
      </c>
      <c r="AE122" s="265">
        <f t="shared" si="7"/>
        <v>0</v>
      </c>
      <c r="AF122" s="265">
        <f t="shared" si="7"/>
        <v>0</v>
      </c>
      <c r="AG122" s="265">
        <f t="shared" si="7"/>
        <v>0</v>
      </c>
      <c r="AH122" s="265">
        <f t="shared" si="7"/>
        <v>0</v>
      </c>
      <c r="AI122" s="265">
        <f t="shared" si="7"/>
        <v>0</v>
      </c>
      <c r="AJ122" s="265">
        <f t="shared" si="7"/>
        <v>0</v>
      </c>
      <c r="AK122" s="265">
        <f t="shared" si="7"/>
        <v>0</v>
      </c>
      <c r="AL122" s="265">
        <f t="shared" si="7"/>
        <v>0</v>
      </c>
      <c r="AM122" s="265">
        <f t="shared" si="7"/>
        <v>0</v>
      </c>
      <c r="AN122" s="118"/>
      <c r="AO122" s="14"/>
      <c r="AY122" s="16"/>
    </row>
    <row r="123" spans="1:51" s="15" customFormat="1" x14ac:dyDescent="0.3">
      <c r="A123" s="343"/>
      <c r="C123" s="53"/>
      <c r="D123" s="53"/>
      <c r="E123" s="54"/>
      <c r="F123" s="54"/>
      <c r="G123" s="54"/>
      <c r="H123" s="54"/>
      <c r="I123" s="54"/>
      <c r="J123" s="54"/>
      <c r="K123" s="54"/>
      <c r="L123" s="54"/>
      <c r="M123" s="54"/>
      <c r="N123" s="54"/>
      <c r="O123" s="54"/>
      <c r="P123" s="54"/>
      <c r="Q123" s="54"/>
      <c r="R123" s="54"/>
      <c r="S123" s="54"/>
      <c r="T123" s="54"/>
      <c r="U123" s="54"/>
      <c r="V123" s="54"/>
      <c r="W123" s="54"/>
      <c r="X123" s="54"/>
      <c r="Y123" s="54"/>
      <c r="Z123" s="54"/>
      <c r="AA123" s="54"/>
      <c r="AB123" s="54"/>
      <c r="AC123" s="54"/>
      <c r="AD123" s="54"/>
      <c r="AE123" s="54"/>
      <c r="AF123" s="54"/>
      <c r="AG123" s="54"/>
      <c r="AH123" s="54"/>
      <c r="AI123" s="54"/>
      <c r="AJ123" s="54"/>
      <c r="AK123" s="54"/>
      <c r="AL123" s="54"/>
      <c r="AM123" s="54"/>
      <c r="AN123" s="54"/>
      <c r="AO123" s="54"/>
      <c r="AY123" s="16"/>
    </row>
    <row r="124" spans="1:51" s="15" customFormat="1" x14ac:dyDescent="0.3">
      <c r="A124" s="343"/>
      <c r="C124" s="53"/>
      <c r="D124" s="53"/>
      <c r="E124" s="54"/>
      <c r="F124" s="54"/>
      <c r="G124" s="54"/>
      <c r="H124" s="54"/>
      <c r="I124" s="54"/>
      <c r="J124" s="54"/>
      <c r="K124" s="54"/>
      <c r="L124" s="54"/>
      <c r="M124" s="54"/>
      <c r="N124" s="54"/>
      <c r="O124" s="54"/>
      <c r="P124" s="54"/>
      <c r="Q124" s="54"/>
      <c r="R124" s="54"/>
      <c r="S124" s="54"/>
      <c r="T124" s="54"/>
      <c r="U124" s="54"/>
      <c r="V124" s="54"/>
      <c r="W124" s="54"/>
      <c r="X124" s="54"/>
      <c r="Y124" s="54"/>
      <c r="Z124" s="54"/>
      <c r="AA124" s="54"/>
      <c r="AB124" s="54"/>
      <c r="AC124" s="54"/>
      <c r="AD124" s="54"/>
      <c r="AE124" s="54"/>
      <c r="AF124" s="54"/>
      <c r="AG124" s="54"/>
      <c r="AH124" s="54"/>
      <c r="AI124" s="54"/>
      <c r="AJ124" s="54"/>
      <c r="AK124" s="54"/>
      <c r="AL124" s="54"/>
      <c r="AM124" s="54"/>
      <c r="AN124" s="54"/>
      <c r="AO124" s="54"/>
      <c r="AY124" s="16"/>
    </row>
    <row r="125" spans="1:51" s="159" customFormat="1" ht="21" x14ac:dyDescent="0.3">
      <c r="A125" s="343"/>
      <c r="C125" s="153" t="s">
        <v>139</v>
      </c>
      <c r="D125" s="153"/>
      <c r="E125" s="160"/>
      <c r="F125" s="160"/>
      <c r="G125" s="160"/>
      <c r="H125" s="160"/>
      <c r="I125" s="160"/>
      <c r="J125" s="161"/>
      <c r="K125" s="161"/>
      <c r="L125" s="161"/>
      <c r="M125" s="161"/>
      <c r="N125" s="161"/>
      <c r="O125" s="161"/>
      <c r="P125" s="161"/>
      <c r="Q125" s="161"/>
      <c r="R125" s="161"/>
      <c r="S125" s="161"/>
      <c r="T125" s="161"/>
      <c r="U125" s="161"/>
      <c r="V125" s="161"/>
      <c r="W125" s="161"/>
      <c r="X125" s="161"/>
      <c r="Y125" s="161"/>
      <c r="Z125" s="161"/>
      <c r="AA125" s="161"/>
      <c r="AB125" s="161"/>
      <c r="AC125" s="161"/>
      <c r="AD125" s="161"/>
      <c r="AE125" s="161"/>
      <c r="AF125" s="161"/>
      <c r="AG125" s="161"/>
      <c r="AH125" s="161"/>
      <c r="AI125" s="161"/>
      <c r="AJ125" s="161"/>
      <c r="AK125" s="161"/>
      <c r="AL125" s="161"/>
      <c r="AM125" s="161"/>
      <c r="AN125" s="54"/>
      <c r="AO125" s="54"/>
      <c r="AY125" s="162"/>
    </row>
    <row r="126" spans="1:51" s="142" customFormat="1" ht="6.6" x14ac:dyDescent="0.3">
      <c r="A126" s="343"/>
      <c r="C126" s="139"/>
      <c r="D126" s="139"/>
      <c r="E126" s="143"/>
      <c r="F126" s="143"/>
      <c r="G126" s="143"/>
      <c r="H126" s="143"/>
      <c r="I126" s="143"/>
      <c r="J126" s="144"/>
      <c r="K126" s="144"/>
      <c r="L126" s="144"/>
      <c r="M126" s="144"/>
      <c r="N126" s="144"/>
      <c r="O126" s="144"/>
      <c r="P126" s="144"/>
      <c r="Q126" s="144"/>
      <c r="R126" s="144"/>
      <c r="S126" s="144"/>
      <c r="T126" s="144"/>
      <c r="U126" s="144"/>
      <c r="V126" s="144"/>
      <c r="W126" s="144"/>
      <c r="X126" s="144"/>
      <c r="Y126" s="144"/>
      <c r="Z126" s="144"/>
      <c r="AA126" s="144"/>
      <c r="AB126" s="144"/>
      <c r="AC126" s="144"/>
      <c r="AD126" s="144"/>
      <c r="AE126" s="144"/>
      <c r="AF126" s="144"/>
      <c r="AG126" s="144"/>
      <c r="AH126" s="144"/>
      <c r="AI126" s="144"/>
      <c r="AJ126" s="144"/>
      <c r="AK126" s="144"/>
      <c r="AL126" s="144"/>
      <c r="AM126" s="144"/>
      <c r="AN126" s="144"/>
      <c r="AO126" s="144"/>
      <c r="AY126" s="145"/>
    </row>
    <row r="127" spans="1:51" s="7" customFormat="1" x14ac:dyDescent="0.3">
      <c r="A127" s="343"/>
      <c r="C127" s="4"/>
      <c r="D127" s="4"/>
      <c r="E127" s="30" t="s">
        <v>120</v>
      </c>
      <c r="F127" s="31"/>
      <c r="G127" s="31"/>
      <c r="H127" s="31"/>
      <c r="I127" s="31"/>
      <c r="J127" s="109" t="s">
        <v>49</v>
      </c>
      <c r="K127" s="31"/>
      <c r="L127" s="31"/>
      <c r="M127" s="30"/>
      <c r="N127" s="30"/>
      <c r="O127" s="30"/>
      <c r="P127" s="30"/>
      <c r="Q127" s="30"/>
      <c r="R127" s="30"/>
      <c r="S127" s="30"/>
      <c r="T127" s="30"/>
      <c r="U127" s="30"/>
      <c r="V127" s="30"/>
      <c r="W127" s="30"/>
      <c r="X127" s="30"/>
      <c r="Y127" s="30"/>
      <c r="Z127" s="30"/>
      <c r="AA127" s="30"/>
      <c r="AB127" s="30"/>
      <c r="AC127" s="30"/>
      <c r="AD127" s="30"/>
      <c r="AE127" s="30"/>
      <c r="AF127" s="30"/>
      <c r="AG127" s="30"/>
      <c r="AH127" s="30"/>
      <c r="AI127" s="30"/>
      <c r="AJ127" s="30"/>
      <c r="AK127" s="30"/>
      <c r="AL127" s="30"/>
      <c r="AM127" s="150" t="s">
        <v>122</v>
      </c>
      <c r="AN127" s="54"/>
      <c r="AO127" s="54"/>
      <c r="AP127" s="4"/>
      <c r="AQ127" s="4"/>
      <c r="AR127" s="4"/>
      <c r="AS127" s="4"/>
      <c r="AT127" s="4"/>
      <c r="AU127" s="4"/>
      <c r="AV127" s="4"/>
      <c r="AW127" s="4"/>
      <c r="AX127" s="4"/>
      <c r="AY127" s="4"/>
    </row>
    <row r="128" spans="1:51" s="7" customFormat="1" x14ac:dyDescent="0.3">
      <c r="A128" s="343"/>
      <c r="C128" s="102" t="s">
        <v>121</v>
      </c>
      <c r="D128" s="35" t="s">
        <v>10</v>
      </c>
      <c r="E128" s="35">
        <f t="shared" ref="E128:G128" si="8">F128-1</f>
        <v>-5</v>
      </c>
      <c r="F128" s="35">
        <f t="shared" si="8"/>
        <v>-4</v>
      </c>
      <c r="G128" s="35">
        <f t="shared" si="8"/>
        <v>-3</v>
      </c>
      <c r="H128" s="35">
        <f>I128-1</f>
        <v>-2</v>
      </c>
      <c r="I128" s="35">
        <f>J128-1</f>
        <v>-1</v>
      </c>
      <c r="J128" s="109">
        <f>'I.2 Base'!D7</f>
        <v>0</v>
      </c>
      <c r="K128" s="35">
        <f>J128+1</f>
        <v>1</v>
      </c>
      <c r="L128" s="35">
        <f t="shared" ref="L128:AM128" si="9">K128+1</f>
        <v>2</v>
      </c>
      <c r="M128" s="35">
        <f t="shared" si="9"/>
        <v>3</v>
      </c>
      <c r="N128" s="35">
        <f t="shared" si="9"/>
        <v>4</v>
      </c>
      <c r="O128" s="35">
        <f t="shared" si="9"/>
        <v>5</v>
      </c>
      <c r="P128" s="35">
        <f t="shared" si="9"/>
        <v>6</v>
      </c>
      <c r="Q128" s="35">
        <f t="shared" si="9"/>
        <v>7</v>
      </c>
      <c r="R128" s="35">
        <f t="shared" si="9"/>
        <v>8</v>
      </c>
      <c r="S128" s="35">
        <f t="shared" si="9"/>
        <v>9</v>
      </c>
      <c r="T128" s="35">
        <f t="shared" si="9"/>
        <v>10</v>
      </c>
      <c r="U128" s="35">
        <f t="shared" si="9"/>
        <v>11</v>
      </c>
      <c r="V128" s="35">
        <f t="shared" si="9"/>
        <v>12</v>
      </c>
      <c r="W128" s="35">
        <f t="shared" si="9"/>
        <v>13</v>
      </c>
      <c r="X128" s="35">
        <f t="shared" si="9"/>
        <v>14</v>
      </c>
      <c r="Y128" s="35">
        <f t="shared" si="9"/>
        <v>15</v>
      </c>
      <c r="Z128" s="35">
        <f t="shared" si="9"/>
        <v>16</v>
      </c>
      <c r="AA128" s="35">
        <f t="shared" si="9"/>
        <v>17</v>
      </c>
      <c r="AB128" s="35">
        <f t="shared" si="9"/>
        <v>18</v>
      </c>
      <c r="AC128" s="35">
        <f t="shared" si="9"/>
        <v>19</v>
      </c>
      <c r="AD128" s="35">
        <f t="shared" si="9"/>
        <v>20</v>
      </c>
      <c r="AE128" s="35">
        <f t="shared" si="9"/>
        <v>21</v>
      </c>
      <c r="AF128" s="35">
        <f t="shared" si="9"/>
        <v>22</v>
      </c>
      <c r="AG128" s="35">
        <f t="shared" si="9"/>
        <v>23</v>
      </c>
      <c r="AH128" s="35">
        <f t="shared" si="9"/>
        <v>24</v>
      </c>
      <c r="AI128" s="35">
        <f t="shared" si="9"/>
        <v>25</v>
      </c>
      <c r="AJ128" s="35">
        <f t="shared" si="9"/>
        <v>26</v>
      </c>
      <c r="AK128" s="35">
        <f t="shared" si="9"/>
        <v>27</v>
      </c>
      <c r="AL128" s="35">
        <f t="shared" si="9"/>
        <v>28</v>
      </c>
      <c r="AM128" s="35">
        <f t="shared" si="9"/>
        <v>29</v>
      </c>
      <c r="AN128" s="73"/>
      <c r="AO128" s="54"/>
      <c r="AY128" s="10"/>
    </row>
    <row r="129" spans="1:51" s="15" customFormat="1" x14ac:dyDescent="0.3">
      <c r="A129" s="343"/>
      <c r="C129" s="78" t="s">
        <v>140</v>
      </c>
      <c r="D129" s="79">
        <f>SUM(E129:AM129)</f>
        <v>0</v>
      </c>
      <c r="E129" s="79">
        <v>0</v>
      </c>
      <c r="F129" s="79">
        <f t="shared" ref="F129:AM129" si="10">F122-F65</f>
        <v>0</v>
      </c>
      <c r="G129" s="79">
        <f t="shared" si="10"/>
        <v>0</v>
      </c>
      <c r="H129" s="79">
        <f t="shared" si="10"/>
        <v>0</v>
      </c>
      <c r="I129" s="79">
        <f t="shared" si="10"/>
        <v>0</v>
      </c>
      <c r="J129" s="166">
        <f t="shared" si="10"/>
        <v>0</v>
      </c>
      <c r="K129" s="79">
        <f t="shared" si="10"/>
        <v>0</v>
      </c>
      <c r="L129" s="79">
        <f t="shared" si="10"/>
        <v>0</v>
      </c>
      <c r="M129" s="79">
        <f t="shared" si="10"/>
        <v>0</v>
      </c>
      <c r="N129" s="79">
        <f t="shared" si="10"/>
        <v>0</v>
      </c>
      <c r="O129" s="79">
        <f t="shared" si="10"/>
        <v>0</v>
      </c>
      <c r="P129" s="79">
        <f t="shared" si="10"/>
        <v>0</v>
      </c>
      <c r="Q129" s="79">
        <f t="shared" si="10"/>
        <v>0</v>
      </c>
      <c r="R129" s="79">
        <f t="shared" si="10"/>
        <v>0</v>
      </c>
      <c r="S129" s="79">
        <f t="shared" si="10"/>
        <v>0</v>
      </c>
      <c r="T129" s="79">
        <f t="shared" si="10"/>
        <v>0</v>
      </c>
      <c r="U129" s="79">
        <f t="shared" si="10"/>
        <v>0</v>
      </c>
      <c r="V129" s="79">
        <f t="shared" si="10"/>
        <v>0</v>
      </c>
      <c r="W129" s="79">
        <f t="shared" si="10"/>
        <v>0</v>
      </c>
      <c r="X129" s="79">
        <f t="shared" si="10"/>
        <v>0</v>
      </c>
      <c r="Y129" s="79">
        <f t="shared" si="10"/>
        <v>0</v>
      </c>
      <c r="Z129" s="79">
        <f t="shared" si="10"/>
        <v>0</v>
      </c>
      <c r="AA129" s="79">
        <f t="shared" si="10"/>
        <v>0</v>
      </c>
      <c r="AB129" s="79">
        <f t="shared" si="10"/>
        <v>0</v>
      </c>
      <c r="AC129" s="79">
        <f t="shared" si="10"/>
        <v>0</v>
      </c>
      <c r="AD129" s="79">
        <f t="shared" si="10"/>
        <v>0</v>
      </c>
      <c r="AE129" s="79">
        <f t="shared" si="10"/>
        <v>0</v>
      </c>
      <c r="AF129" s="79">
        <f t="shared" si="10"/>
        <v>0</v>
      </c>
      <c r="AG129" s="79">
        <f t="shared" si="10"/>
        <v>0</v>
      </c>
      <c r="AH129" s="79">
        <f t="shared" si="10"/>
        <v>0</v>
      </c>
      <c r="AI129" s="79">
        <f t="shared" si="10"/>
        <v>0</v>
      </c>
      <c r="AJ129" s="79">
        <f t="shared" si="10"/>
        <v>0</v>
      </c>
      <c r="AK129" s="79">
        <f t="shared" si="10"/>
        <v>0</v>
      </c>
      <c r="AL129" s="79">
        <f t="shared" si="10"/>
        <v>0</v>
      </c>
      <c r="AM129" s="79">
        <f t="shared" si="10"/>
        <v>0</v>
      </c>
      <c r="AN129" s="93"/>
      <c r="AO129" s="54"/>
      <c r="AY129" s="16"/>
    </row>
    <row r="130" spans="1:51" s="13" customFormat="1" x14ac:dyDescent="0.3">
      <c r="A130" s="343"/>
      <c r="C130" s="78" t="s">
        <v>142</v>
      </c>
      <c r="D130" s="79">
        <f>IFERROR(SUM(E130:AM130),"")</f>
        <v>0</v>
      </c>
      <c r="E130" s="79" t="str">
        <f>IFERROR(E129*'I.2 Base'!E32,"")</f>
        <v/>
      </c>
      <c r="F130" s="79" t="str">
        <f>IFERROR(F129*'I.2 Base'!F32,"")</f>
        <v/>
      </c>
      <c r="G130" s="79" t="str">
        <f>IFERROR(G129*'I.2 Base'!G32,"")</f>
        <v/>
      </c>
      <c r="H130" s="79" t="str">
        <f>IFERROR(H129*'I.2 Base'!H32,"")</f>
        <v/>
      </c>
      <c r="I130" s="79" t="str">
        <f>IFERROR(I129*'I.2 Base'!I32,"")</f>
        <v/>
      </c>
      <c r="J130" s="166">
        <f>J129*'I.2 Base'!J32</f>
        <v>0</v>
      </c>
      <c r="K130" s="79" t="str">
        <f>IFERROR(K129*'I.2 Base'!K32,"")</f>
        <v/>
      </c>
      <c r="L130" s="79" t="str">
        <f>IFERROR(L129*'I.2 Base'!L32,"")</f>
        <v/>
      </c>
      <c r="M130" s="79" t="str">
        <f>IFERROR(M129*'I.2 Base'!M32,"")</f>
        <v/>
      </c>
      <c r="N130" s="79" t="str">
        <f>IFERROR(N129*'I.2 Base'!N32,"")</f>
        <v/>
      </c>
      <c r="O130" s="79" t="str">
        <f>IFERROR(O129*'I.2 Base'!O32,"")</f>
        <v/>
      </c>
      <c r="P130" s="79" t="str">
        <f>IFERROR(P129*'I.2 Base'!P32,"")</f>
        <v/>
      </c>
      <c r="Q130" s="79" t="str">
        <f>IFERROR(Q129*'I.2 Base'!Q32,"")</f>
        <v/>
      </c>
      <c r="R130" s="79" t="str">
        <f>IFERROR(R129*'I.2 Base'!R32,"")</f>
        <v/>
      </c>
      <c r="S130" s="79" t="str">
        <f>IFERROR(S129*'I.2 Base'!S32,"")</f>
        <v/>
      </c>
      <c r="T130" s="79" t="str">
        <f>IFERROR(T129*'I.2 Base'!T32,"")</f>
        <v/>
      </c>
      <c r="U130" s="79" t="str">
        <f>IFERROR(U129*'I.2 Base'!U32,"")</f>
        <v/>
      </c>
      <c r="V130" s="79" t="str">
        <f>IFERROR(V129*'I.2 Base'!V32,"")</f>
        <v/>
      </c>
      <c r="W130" s="79" t="str">
        <f>IFERROR(W129*'I.2 Base'!W32,"")</f>
        <v/>
      </c>
      <c r="X130" s="79" t="str">
        <f>IFERROR(X129*'I.2 Base'!X32,"")</f>
        <v/>
      </c>
      <c r="Y130" s="79" t="str">
        <f>IFERROR(Y129*'I.2 Base'!Y32,"")</f>
        <v/>
      </c>
      <c r="Z130" s="79" t="str">
        <f>IFERROR(Z129*'I.2 Base'!Z32,"")</f>
        <v/>
      </c>
      <c r="AA130" s="79" t="str">
        <f>IFERROR(AA129*'I.2 Base'!AA32,"")</f>
        <v/>
      </c>
      <c r="AB130" s="79" t="str">
        <f>IFERROR(AB129*'I.2 Base'!AB32,"")</f>
        <v/>
      </c>
      <c r="AC130" s="79" t="str">
        <f>IFERROR(AC129*'I.2 Base'!AC32,"")</f>
        <v/>
      </c>
      <c r="AD130" s="79" t="str">
        <f>IFERROR(AD129*'I.2 Base'!AD32,"")</f>
        <v/>
      </c>
      <c r="AE130" s="79" t="str">
        <f>IFERROR(AE129*'I.2 Base'!AE32,"")</f>
        <v/>
      </c>
      <c r="AF130" s="79" t="str">
        <f>IFERROR(AF129*'I.2 Base'!AF32,"")</f>
        <v/>
      </c>
      <c r="AG130" s="79" t="str">
        <f>IFERROR(AG129*'I.2 Base'!AG32,"")</f>
        <v/>
      </c>
      <c r="AH130" s="79" t="str">
        <f>IFERROR(AH129*'I.2 Base'!AH32,"")</f>
        <v/>
      </c>
      <c r="AI130" s="79" t="str">
        <f>IFERROR(AI129*'I.2 Base'!AI32,"")</f>
        <v/>
      </c>
      <c r="AJ130" s="79" t="str">
        <f>IFERROR(AJ129*'I.2 Base'!AJ32,"")</f>
        <v/>
      </c>
      <c r="AK130" s="79" t="str">
        <f>IFERROR(AK129*'I.2 Base'!AK32,"")</f>
        <v/>
      </c>
      <c r="AL130" s="79" t="str">
        <f>IFERROR(AL129*'I.2 Base'!AL32,"")</f>
        <v/>
      </c>
      <c r="AM130" s="79" t="str">
        <f>IFERROR(AM129*'I.2 Base'!AM32,"")</f>
        <v/>
      </c>
      <c r="AN130" s="108"/>
      <c r="AO130" s="54"/>
      <c r="AY130" s="14"/>
    </row>
    <row r="131" spans="1:51" s="15" customFormat="1" x14ac:dyDescent="0.3">
      <c r="C131" s="58"/>
      <c r="D131" s="58"/>
      <c r="E131" s="58"/>
      <c r="F131" s="58"/>
      <c r="G131" s="58"/>
      <c r="H131" s="58"/>
      <c r="I131" s="58"/>
      <c r="J131" s="59"/>
      <c r="K131" s="60"/>
      <c r="L131" s="59"/>
      <c r="M131" s="59"/>
      <c r="N131" s="59"/>
      <c r="O131" s="59"/>
      <c r="P131" s="59"/>
      <c r="Q131" s="59"/>
      <c r="R131" s="59"/>
      <c r="S131" s="59"/>
      <c r="T131" s="59"/>
      <c r="U131" s="59"/>
      <c r="V131" s="59"/>
      <c r="W131" s="59"/>
      <c r="X131" s="59"/>
      <c r="Y131" s="59"/>
      <c r="Z131" s="59"/>
      <c r="AA131" s="59"/>
      <c r="AB131" s="59"/>
      <c r="AC131" s="59"/>
      <c r="AD131" s="59"/>
      <c r="AE131" s="59"/>
      <c r="AF131" s="59"/>
      <c r="AG131" s="59"/>
      <c r="AH131" s="59"/>
      <c r="AI131" s="59"/>
      <c r="AJ131" s="59"/>
      <c r="AK131" s="59"/>
      <c r="AL131" s="59"/>
      <c r="AM131" s="59"/>
      <c r="AN131" s="16"/>
      <c r="AO131" s="54"/>
      <c r="AY131" s="16"/>
    </row>
    <row r="132" spans="1:51" x14ac:dyDescent="0.3">
      <c r="AO132" s="54"/>
    </row>
    <row r="133" spans="1:51" x14ac:dyDescent="0.3">
      <c r="AO133" s="54"/>
    </row>
    <row r="134" spans="1:51" x14ac:dyDescent="0.3">
      <c r="AO134" s="57"/>
    </row>
    <row r="135" spans="1:51" x14ac:dyDescent="0.3">
      <c r="AO135" s="57"/>
    </row>
    <row r="136" spans="1:51" x14ac:dyDescent="0.3">
      <c r="AO136" s="57"/>
    </row>
    <row r="137" spans="1:51" x14ac:dyDescent="0.3">
      <c r="AO137" s="57"/>
    </row>
  </sheetData>
  <mergeCells count="2">
    <mergeCell ref="A11:A130"/>
    <mergeCell ref="C7:D7"/>
  </mergeCells>
  <printOptions horizontalCentered="1"/>
  <pageMargins left="0.23622047244094491" right="0.23622047244094491" top="0.74803149606299213" bottom="0.74803149606299213" header="0.31496062992125984" footer="0.31496062992125984"/>
  <pageSetup paperSize="8" scale="40" orientation="landscape" r:id="rId1"/>
  <headerFooter>
    <oddFooter>&amp;CPágina &amp;P/&amp;N</oddFooter>
  </headerFooter>
  <ignoredErrors>
    <ignoredError sqref="E122:AM122 E65:AM65" unlockedFormula="1"/>
  </ignoredError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F3034-6DEA-4AEC-9EEE-F8AE8C6575CB}">
  <sheetPr>
    <tabColor theme="4" tint="-0.249977111117893"/>
  </sheetPr>
  <dimension ref="A1:BA34"/>
  <sheetViews>
    <sheetView showGridLines="0" topLeftCell="A15" zoomScaleNormal="100" zoomScalePageLayoutView="112" workbookViewId="0">
      <selection activeCell="C7" sqref="C7:E7"/>
    </sheetView>
  </sheetViews>
  <sheetFormatPr defaultColWidth="8.5546875" defaultRowHeight="10.199999999999999" outlineLevelRow="1" x14ac:dyDescent="0.3"/>
  <cols>
    <col min="1" max="1" width="8.5546875" style="6" customWidth="1"/>
    <col min="2" max="2" width="2.5546875" style="6" customWidth="1"/>
    <col min="3" max="3" width="85.5546875" style="6" customWidth="1"/>
    <col min="4" max="4" width="20.5546875" style="6" customWidth="1"/>
    <col min="5" max="5" width="1.5546875" style="6" customWidth="1"/>
    <col min="6" max="10" width="10.77734375" style="6" customWidth="1"/>
    <col min="11" max="38" width="10.77734375" style="5" customWidth="1"/>
    <col min="39" max="41" width="10.5546875" style="5" customWidth="1"/>
    <col min="42" max="48" width="10.5546875" style="6" customWidth="1"/>
    <col min="49" max="51" width="10.77734375" style="6" customWidth="1"/>
    <col min="52" max="52" width="8.5546875" style="5"/>
    <col min="53" max="16384" width="8.5546875" style="6"/>
  </cols>
  <sheetData>
    <row r="1" spans="1:53" ht="50.1" customHeight="1" x14ac:dyDescent="0.3"/>
    <row r="3" spans="1:53" s="8" customFormat="1" x14ac:dyDescent="0.3">
      <c r="A3" s="4" t="s">
        <v>1</v>
      </c>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5"/>
      <c r="AP3" s="6"/>
    </row>
    <row r="4" spans="1:53" s="8" customFormat="1" x14ac:dyDescent="0.3">
      <c r="A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5"/>
      <c r="AP4" s="6"/>
    </row>
    <row r="6" spans="1:53" s="7" customFormat="1" x14ac:dyDescent="0.3">
      <c r="C6" s="4"/>
      <c r="D6" s="4"/>
      <c r="E6" s="4"/>
      <c r="F6" s="4"/>
      <c r="G6" s="4"/>
      <c r="H6" s="4"/>
      <c r="I6" s="4"/>
      <c r="J6" s="77"/>
      <c r="K6" s="65"/>
      <c r="L6" s="77"/>
      <c r="M6" s="4"/>
      <c r="N6" s="4"/>
      <c r="O6" s="4"/>
      <c r="P6" s="4"/>
      <c r="Q6" s="4"/>
      <c r="R6" s="4"/>
      <c r="S6" s="4"/>
      <c r="T6" s="4"/>
      <c r="U6" s="4"/>
      <c r="V6" s="4"/>
      <c r="W6" s="4"/>
      <c r="X6" s="4"/>
      <c r="Y6" s="4"/>
      <c r="Z6" s="4"/>
      <c r="AA6" s="4"/>
      <c r="AB6" s="4"/>
      <c r="AC6" s="4"/>
      <c r="AD6" s="4"/>
      <c r="AE6" s="4"/>
      <c r="AF6" s="4"/>
      <c r="AG6" s="4"/>
      <c r="AH6" s="4"/>
      <c r="AI6" s="4"/>
      <c r="AJ6" s="4"/>
      <c r="AK6" s="4"/>
      <c r="AL6" s="4"/>
      <c r="AM6" s="4"/>
      <c r="AN6" s="4"/>
      <c r="AO6" s="5"/>
      <c r="AP6" s="6"/>
      <c r="AQ6" s="4"/>
      <c r="AR6" s="4"/>
      <c r="AS6" s="4"/>
      <c r="AT6" s="4"/>
      <c r="AU6" s="4"/>
      <c r="AV6" s="4"/>
      <c r="AW6" s="4"/>
      <c r="AX6" s="4"/>
      <c r="AY6" s="4"/>
      <c r="AZ6" s="4"/>
    </row>
    <row r="7" spans="1:53" s="4" customFormat="1" ht="30" customHeight="1" x14ac:dyDescent="0.3">
      <c r="C7" s="338" t="s">
        <v>224</v>
      </c>
      <c r="D7" s="338"/>
      <c r="E7" s="339"/>
      <c r="F7" s="103">
        <f>'I.2 Base'!E19</f>
        <v>0</v>
      </c>
      <c r="G7" s="103">
        <f>'I.2 Base'!F19</f>
        <v>0</v>
      </c>
      <c r="H7" s="103">
        <f>'I.2 Base'!G19</f>
        <v>0</v>
      </c>
      <c r="I7" s="103">
        <f>'I.2 Base'!H19</f>
        <v>0</v>
      </c>
      <c r="J7" s="103">
        <f>'I.2 Base'!I19</f>
        <v>0</v>
      </c>
      <c r="K7" s="202">
        <f>'I.2 Base'!J19</f>
        <v>1</v>
      </c>
      <c r="L7" s="103">
        <f>'I.2 Base'!K19</f>
        <v>2</v>
      </c>
      <c r="M7" s="103">
        <f>'I.2 Base'!L19</f>
        <v>3</v>
      </c>
      <c r="N7" s="103">
        <f>'I.2 Base'!M19</f>
        <v>4</v>
      </c>
      <c r="O7" s="103">
        <f>'I.2 Base'!N19</f>
        <v>5</v>
      </c>
      <c r="P7" s="103">
        <f>'I.2 Base'!O19</f>
        <v>6</v>
      </c>
      <c r="Q7" s="103">
        <f>'I.2 Base'!P19</f>
        <v>7</v>
      </c>
      <c r="R7" s="103">
        <f>'I.2 Base'!Q19</f>
        <v>8</v>
      </c>
      <c r="S7" s="103">
        <f>'I.2 Base'!R19</f>
        <v>9</v>
      </c>
      <c r="T7" s="103">
        <f>'I.2 Base'!S19</f>
        <v>10</v>
      </c>
      <c r="U7" s="103">
        <f>'I.2 Base'!T19</f>
        <v>11</v>
      </c>
      <c r="V7" s="103">
        <f>'I.2 Base'!U19</f>
        <v>12</v>
      </c>
      <c r="W7" s="103">
        <f>'I.2 Base'!V19</f>
        <v>13</v>
      </c>
      <c r="X7" s="103">
        <f>'I.2 Base'!W19</f>
        <v>14</v>
      </c>
      <c r="Y7" s="103">
        <f>'I.2 Base'!X19</f>
        <v>15</v>
      </c>
      <c r="Z7" s="103">
        <f>'I.2 Base'!Y19</f>
        <v>16</v>
      </c>
      <c r="AA7" s="103">
        <f>'I.2 Base'!Z19</f>
        <v>17</v>
      </c>
      <c r="AB7" s="103">
        <f>'I.2 Base'!AA19</f>
        <v>18</v>
      </c>
      <c r="AC7" s="103">
        <f>'I.2 Base'!AB19</f>
        <v>19</v>
      </c>
      <c r="AD7" s="103">
        <f>'I.2 Base'!AC19</f>
        <v>20</v>
      </c>
      <c r="AE7" s="103">
        <f>'I.2 Base'!AD19</f>
        <v>21</v>
      </c>
      <c r="AF7" s="103">
        <f>'I.2 Base'!AE19</f>
        <v>22</v>
      </c>
      <c r="AG7" s="103">
        <f>'I.2 Base'!AF19</f>
        <v>23</v>
      </c>
      <c r="AH7" s="103">
        <f>'I.2 Base'!AG19</f>
        <v>24</v>
      </c>
      <c r="AI7" s="103">
        <f>'I.2 Base'!AH19</f>
        <v>25</v>
      </c>
      <c r="AJ7" s="103">
        <f>'I.2 Base'!AI19</f>
        <v>26</v>
      </c>
      <c r="AK7" s="103">
        <f>'I.2 Base'!AJ19</f>
        <v>27</v>
      </c>
      <c r="AL7" s="103">
        <f>'I.2 Base'!AK19</f>
        <v>28</v>
      </c>
      <c r="AM7" s="103">
        <f>'I.2 Base'!AL19</f>
        <v>29</v>
      </c>
      <c r="AN7" s="103">
        <f>'I.2 Base'!AM19</f>
        <v>30</v>
      </c>
      <c r="AO7" s="5"/>
      <c r="AP7" s="6"/>
    </row>
    <row r="8" spans="1:53" s="4" customFormat="1" x14ac:dyDescent="0.3">
      <c r="C8" s="72"/>
      <c r="D8" s="72"/>
      <c r="E8" s="72"/>
      <c r="F8" s="121"/>
      <c r="G8" s="121"/>
      <c r="H8" s="121"/>
      <c r="I8" s="121"/>
      <c r="J8" s="121"/>
      <c r="K8" s="121"/>
      <c r="L8" s="121"/>
      <c r="M8" s="121"/>
      <c r="N8" s="121"/>
      <c r="O8" s="121"/>
      <c r="P8" s="121"/>
      <c r="Q8" s="121"/>
      <c r="R8" s="121"/>
      <c r="S8" s="121"/>
      <c r="T8" s="121"/>
      <c r="U8" s="121"/>
      <c r="V8" s="121"/>
      <c r="W8" s="121"/>
      <c r="X8" s="121"/>
      <c r="Y8" s="121"/>
      <c r="Z8" s="121"/>
      <c r="AA8" s="121"/>
      <c r="AB8" s="121"/>
      <c r="AC8" s="121"/>
      <c r="AD8" s="121"/>
      <c r="AE8" s="121"/>
      <c r="AF8" s="121"/>
      <c r="AG8" s="121"/>
      <c r="AH8" s="121"/>
      <c r="AI8" s="121"/>
      <c r="AJ8" s="121"/>
      <c r="AK8" s="121"/>
      <c r="AL8" s="121"/>
      <c r="AM8" s="121"/>
      <c r="AN8" s="121"/>
      <c r="AO8" s="5"/>
      <c r="AP8" s="6"/>
    </row>
    <row r="9" spans="1:53" s="4" customFormat="1" x14ac:dyDescent="0.3">
      <c r="A9" s="55"/>
      <c r="C9" s="346" t="s">
        <v>50</v>
      </c>
      <c r="D9" s="347"/>
      <c r="E9" s="348"/>
      <c r="F9" s="35" t="s">
        <v>61</v>
      </c>
      <c r="G9" s="35" t="s">
        <v>60</v>
      </c>
      <c r="H9" s="35" t="s">
        <v>59</v>
      </c>
      <c r="I9" s="35" t="s">
        <v>58</v>
      </c>
      <c r="J9" s="35" t="s">
        <v>57</v>
      </c>
      <c r="K9" s="109" t="s">
        <v>56</v>
      </c>
      <c r="L9" s="35" t="s">
        <v>62</v>
      </c>
      <c r="M9" s="35" t="s">
        <v>63</v>
      </c>
      <c r="N9" s="35" t="s">
        <v>64</v>
      </c>
      <c r="O9" s="35" t="s">
        <v>65</v>
      </c>
      <c r="P9" s="35" t="s">
        <v>66</v>
      </c>
      <c r="Q9" s="35" t="s">
        <v>67</v>
      </c>
      <c r="R9" s="35" t="s">
        <v>68</v>
      </c>
      <c r="S9" s="35" t="s">
        <v>69</v>
      </c>
      <c r="T9" s="35" t="s">
        <v>70</v>
      </c>
      <c r="U9" s="35" t="s">
        <v>71</v>
      </c>
      <c r="V9" s="35" t="s">
        <v>72</v>
      </c>
      <c r="W9" s="35" t="s">
        <v>73</v>
      </c>
      <c r="X9" s="35" t="s">
        <v>74</v>
      </c>
      <c r="Y9" s="35" t="s">
        <v>75</v>
      </c>
      <c r="Z9" s="35" t="s">
        <v>76</v>
      </c>
      <c r="AA9" s="35" t="s">
        <v>77</v>
      </c>
      <c r="AB9" s="35" t="s">
        <v>78</v>
      </c>
      <c r="AC9" s="35" t="s">
        <v>79</v>
      </c>
      <c r="AD9" s="35" t="s">
        <v>80</v>
      </c>
      <c r="AE9" s="35" t="s">
        <v>81</v>
      </c>
      <c r="AF9" s="35" t="s">
        <v>82</v>
      </c>
      <c r="AG9" s="35" t="s">
        <v>83</v>
      </c>
      <c r="AH9" s="35" t="s">
        <v>84</v>
      </c>
      <c r="AI9" s="35" t="s">
        <v>85</v>
      </c>
      <c r="AJ9" s="35" t="s">
        <v>86</v>
      </c>
      <c r="AK9" s="35" t="s">
        <v>87</v>
      </c>
      <c r="AL9" s="35" t="s">
        <v>88</v>
      </c>
      <c r="AM9" s="35" t="s">
        <v>89</v>
      </c>
      <c r="AN9" s="35" t="s">
        <v>90</v>
      </c>
      <c r="AO9" s="5"/>
      <c r="AP9" s="6"/>
      <c r="BA9" s="3"/>
    </row>
    <row r="10" spans="1:53" s="11" customFormat="1" x14ac:dyDescent="0.3">
      <c r="A10" s="4"/>
      <c r="B10" s="4"/>
      <c r="C10" s="349"/>
      <c r="D10" s="350"/>
      <c r="E10" s="351"/>
      <c r="F10" s="184">
        <v>-5</v>
      </c>
      <c r="G10" s="184">
        <v>-4</v>
      </c>
      <c r="H10" s="184">
        <v>-3</v>
      </c>
      <c r="I10" s="184">
        <v>-2</v>
      </c>
      <c r="J10" s="184">
        <v>-1</v>
      </c>
      <c r="K10" s="185">
        <v>0</v>
      </c>
      <c r="L10" s="184">
        <v>1</v>
      </c>
      <c r="M10" s="184">
        <v>2</v>
      </c>
      <c r="N10" s="184">
        <v>3</v>
      </c>
      <c r="O10" s="184">
        <v>4</v>
      </c>
      <c r="P10" s="184">
        <v>5</v>
      </c>
      <c r="Q10" s="184">
        <v>6</v>
      </c>
      <c r="R10" s="184">
        <v>7</v>
      </c>
      <c r="S10" s="184">
        <v>8</v>
      </c>
      <c r="T10" s="184">
        <v>9</v>
      </c>
      <c r="U10" s="184">
        <v>10</v>
      </c>
      <c r="V10" s="184">
        <v>11</v>
      </c>
      <c r="W10" s="184">
        <v>12</v>
      </c>
      <c r="X10" s="184">
        <v>13</v>
      </c>
      <c r="Y10" s="184">
        <v>14</v>
      </c>
      <c r="Z10" s="184">
        <v>15</v>
      </c>
      <c r="AA10" s="184">
        <v>16</v>
      </c>
      <c r="AB10" s="184">
        <v>17</v>
      </c>
      <c r="AC10" s="184">
        <v>18</v>
      </c>
      <c r="AD10" s="184">
        <v>19</v>
      </c>
      <c r="AE10" s="184">
        <v>20</v>
      </c>
      <c r="AF10" s="184">
        <v>21</v>
      </c>
      <c r="AG10" s="184">
        <v>22</v>
      </c>
      <c r="AH10" s="184">
        <v>23</v>
      </c>
      <c r="AI10" s="184">
        <v>24</v>
      </c>
      <c r="AJ10" s="184">
        <v>25</v>
      </c>
      <c r="AK10" s="184">
        <v>26</v>
      </c>
      <c r="AL10" s="184">
        <v>27</v>
      </c>
      <c r="AM10" s="184">
        <v>28</v>
      </c>
      <c r="AN10" s="184">
        <v>29</v>
      </c>
      <c r="AO10" s="5"/>
      <c r="AP10" s="6"/>
      <c r="BA10" s="12"/>
    </row>
    <row r="11" spans="1:53" s="4" customFormat="1" x14ac:dyDescent="0.3">
      <c r="C11" s="13"/>
      <c r="D11" s="13"/>
      <c r="E11" s="13"/>
      <c r="F11" s="13"/>
      <c r="G11" s="13"/>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5"/>
      <c r="AP11" s="6"/>
      <c r="AQ11" s="14"/>
      <c r="BA11" s="3"/>
    </row>
    <row r="12" spans="1:53" s="4" customFormat="1" x14ac:dyDescent="0.3">
      <c r="C12" s="13"/>
      <c r="D12" s="13"/>
      <c r="E12" s="13"/>
      <c r="F12" s="13"/>
      <c r="G12" s="13"/>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5"/>
      <c r="AP12" s="6"/>
      <c r="AQ12" s="14"/>
      <c r="BA12" s="3"/>
    </row>
    <row r="13" spans="1:53" s="4" customFormat="1" x14ac:dyDescent="0.3">
      <c r="C13" s="13"/>
      <c r="D13" s="13"/>
      <c r="E13" s="13"/>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5"/>
      <c r="AP13" s="6"/>
      <c r="AZ13" s="3"/>
    </row>
    <row r="14" spans="1:53" s="174" customFormat="1" ht="21" customHeight="1" x14ac:dyDescent="0.3">
      <c r="A14" s="343" t="s">
        <v>170</v>
      </c>
      <c r="C14" s="160" t="s">
        <v>141</v>
      </c>
      <c r="D14" s="153"/>
      <c r="E14" s="153"/>
      <c r="F14" s="160"/>
      <c r="G14" s="160"/>
      <c r="H14" s="160"/>
      <c r="I14" s="160"/>
      <c r="J14" s="160"/>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75"/>
      <c r="AL14" s="175"/>
      <c r="AM14" s="175"/>
      <c r="AN14" s="175"/>
      <c r="AO14" s="157"/>
      <c r="AP14" s="6"/>
      <c r="AQ14" s="176"/>
      <c r="AR14" s="176"/>
      <c r="AS14" s="176"/>
      <c r="AT14" s="176"/>
      <c r="AU14" s="176"/>
      <c r="AV14" s="176"/>
      <c r="AW14" s="176"/>
      <c r="AX14" s="176"/>
      <c r="AY14" s="176"/>
      <c r="AZ14" s="176"/>
    </row>
    <row r="15" spans="1:53" s="167" customFormat="1" x14ac:dyDescent="0.3">
      <c r="A15" s="343"/>
      <c r="C15" s="143"/>
      <c r="D15" s="139"/>
      <c r="E15" s="139"/>
      <c r="F15" s="143"/>
      <c r="G15" s="143"/>
      <c r="H15" s="143"/>
      <c r="I15" s="143"/>
      <c r="J15" s="143"/>
      <c r="K15" s="171"/>
      <c r="L15" s="171"/>
      <c r="M15" s="171"/>
      <c r="N15" s="171"/>
      <c r="O15" s="171"/>
      <c r="P15" s="171"/>
      <c r="Q15" s="171"/>
      <c r="R15" s="171"/>
      <c r="S15" s="171"/>
      <c r="T15" s="171"/>
      <c r="U15" s="171"/>
      <c r="V15" s="171"/>
      <c r="W15" s="171"/>
      <c r="X15" s="171"/>
      <c r="Y15" s="171"/>
      <c r="Z15" s="171"/>
      <c r="AA15" s="171"/>
      <c r="AB15" s="171"/>
      <c r="AC15" s="171"/>
      <c r="AD15" s="171"/>
      <c r="AE15" s="171"/>
      <c r="AF15" s="171"/>
      <c r="AG15" s="171"/>
      <c r="AH15" s="171"/>
      <c r="AI15" s="171"/>
      <c r="AJ15" s="171"/>
      <c r="AK15" s="171"/>
      <c r="AL15" s="171"/>
      <c r="AM15" s="171"/>
      <c r="AN15" s="171"/>
      <c r="AO15" s="146"/>
      <c r="AP15" s="6"/>
      <c r="AQ15" s="171"/>
      <c r="AR15" s="171"/>
      <c r="AS15" s="171"/>
      <c r="AT15" s="171"/>
      <c r="AU15" s="171"/>
      <c r="AV15" s="171"/>
      <c r="AW15" s="171"/>
      <c r="AX15" s="171"/>
      <c r="AY15" s="171"/>
      <c r="AZ15" s="171"/>
    </row>
    <row r="16" spans="1:53" s="7" customFormat="1" x14ac:dyDescent="0.3">
      <c r="A16" s="343"/>
      <c r="F16" s="30" t="s">
        <v>120</v>
      </c>
      <c r="G16" s="31"/>
      <c r="H16" s="31"/>
      <c r="I16" s="31"/>
      <c r="J16" s="31"/>
      <c r="K16" s="109" t="s">
        <v>49</v>
      </c>
      <c r="L16" s="31"/>
      <c r="M16" s="31"/>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150" t="s">
        <v>122</v>
      </c>
      <c r="AO16" s="5"/>
      <c r="AP16" s="6"/>
      <c r="AZ16" s="10"/>
    </row>
    <row r="17" spans="1:52" s="7" customFormat="1" x14ac:dyDescent="0.3">
      <c r="A17" s="343"/>
      <c r="C17" s="33" t="s">
        <v>44</v>
      </c>
      <c r="D17" s="125" t="s">
        <v>10</v>
      </c>
      <c r="E17" s="112"/>
      <c r="F17" s="35">
        <f t="shared" ref="F17:H17" si="0">G17-1</f>
        <v>-5</v>
      </c>
      <c r="G17" s="35">
        <f t="shared" si="0"/>
        <v>-4</v>
      </c>
      <c r="H17" s="35">
        <f t="shared" si="0"/>
        <v>-3</v>
      </c>
      <c r="I17" s="35">
        <f>J17-1</f>
        <v>-2</v>
      </c>
      <c r="J17" s="35">
        <f>K17-1</f>
        <v>-1</v>
      </c>
      <c r="K17" s="109">
        <f>'I.2 Base'!$D$7</f>
        <v>0</v>
      </c>
      <c r="L17" s="35">
        <f>K17+1</f>
        <v>1</v>
      </c>
      <c r="M17" s="35">
        <f t="shared" ref="M17:AN17" si="1">L17+1</f>
        <v>2</v>
      </c>
      <c r="N17" s="35">
        <f t="shared" si="1"/>
        <v>3</v>
      </c>
      <c r="O17" s="35">
        <f t="shared" si="1"/>
        <v>4</v>
      </c>
      <c r="P17" s="35">
        <f t="shared" si="1"/>
        <v>5</v>
      </c>
      <c r="Q17" s="35">
        <f t="shared" si="1"/>
        <v>6</v>
      </c>
      <c r="R17" s="35">
        <f t="shared" si="1"/>
        <v>7</v>
      </c>
      <c r="S17" s="35">
        <f t="shared" si="1"/>
        <v>8</v>
      </c>
      <c r="T17" s="35">
        <f t="shared" si="1"/>
        <v>9</v>
      </c>
      <c r="U17" s="35">
        <f t="shared" si="1"/>
        <v>10</v>
      </c>
      <c r="V17" s="35">
        <f t="shared" si="1"/>
        <v>11</v>
      </c>
      <c r="W17" s="35">
        <f t="shared" si="1"/>
        <v>12</v>
      </c>
      <c r="X17" s="35">
        <f t="shared" si="1"/>
        <v>13</v>
      </c>
      <c r="Y17" s="35">
        <f t="shared" si="1"/>
        <v>14</v>
      </c>
      <c r="Z17" s="35">
        <f t="shared" si="1"/>
        <v>15</v>
      </c>
      <c r="AA17" s="35">
        <f t="shared" si="1"/>
        <v>16</v>
      </c>
      <c r="AB17" s="35">
        <f t="shared" si="1"/>
        <v>17</v>
      </c>
      <c r="AC17" s="35">
        <f t="shared" si="1"/>
        <v>18</v>
      </c>
      <c r="AD17" s="35">
        <f t="shared" si="1"/>
        <v>19</v>
      </c>
      <c r="AE17" s="35">
        <f t="shared" si="1"/>
        <v>20</v>
      </c>
      <c r="AF17" s="35">
        <f t="shared" si="1"/>
        <v>21</v>
      </c>
      <c r="AG17" s="35">
        <f t="shared" si="1"/>
        <v>22</v>
      </c>
      <c r="AH17" s="35">
        <f t="shared" si="1"/>
        <v>23</v>
      </c>
      <c r="AI17" s="35">
        <f t="shared" si="1"/>
        <v>24</v>
      </c>
      <c r="AJ17" s="35">
        <f t="shared" si="1"/>
        <v>25</v>
      </c>
      <c r="AK17" s="35">
        <f t="shared" si="1"/>
        <v>26</v>
      </c>
      <c r="AL17" s="35">
        <f t="shared" si="1"/>
        <v>27</v>
      </c>
      <c r="AM17" s="35">
        <f t="shared" si="1"/>
        <v>28</v>
      </c>
      <c r="AN17" s="35">
        <f t="shared" si="1"/>
        <v>29</v>
      </c>
      <c r="AO17" s="5"/>
      <c r="AP17" s="6"/>
      <c r="AZ17" s="10"/>
    </row>
    <row r="18" spans="1:52" s="7" customFormat="1" x14ac:dyDescent="0.3">
      <c r="A18" s="343"/>
      <c r="C18" s="37"/>
      <c r="D18" s="37"/>
      <c r="E18" s="37"/>
      <c r="F18" s="13"/>
      <c r="G18" s="13"/>
      <c r="H18" s="13"/>
      <c r="I18" s="13"/>
      <c r="J18" s="13"/>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6"/>
      <c r="AZ18" s="10"/>
    </row>
    <row r="19" spans="1:52" s="13" customFormat="1" x14ac:dyDescent="0.3">
      <c r="A19" s="343"/>
      <c r="C19" s="29" t="s">
        <v>143</v>
      </c>
      <c r="D19" s="51">
        <f>SUM(F19:AN19)</f>
        <v>0</v>
      </c>
      <c r="E19" s="93"/>
      <c r="F19" s="80" t="str">
        <f>'I.4 ReceitasOperacionais'!E130</f>
        <v/>
      </c>
      <c r="G19" s="80" t="str">
        <f>'I.4 ReceitasOperacionais'!F130</f>
        <v/>
      </c>
      <c r="H19" s="80" t="str">
        <f>'I.4 ReceitasOperacionais'!G130</f>
        <v/>
      </c>
      <c r="I19" s="80" t="str">
        <f>'I.4 ReceitasOperacionais'!H130</f>
        <v/>
      </c>
      <c r="J19" s="80" t="str">
        <f>'I.4 ReceitasOperacionais'!I130</f>
        <v/>
      </c>
      <c r="K19" s="190">
        <f>'I.4 ReceitasOperacionais'!J130</f>
        <v>0</v>
      </c>
      <c r="L19" s="80" t="str">
        <f>'I.4 ReceitasOperacionais'!K130</f>
        <v/>
      </c>
      <c r="M19" s="80" t="str">
        <f>'I.4 ReceitasOperacionais'!L130</f>
        <v/>
      </c>
      <c r="N19" s="80" t="str">
        <f>'I.4 ReceitasOperacionais'!M130</f>
        <v/>
      </c>
      <c r="O19" s="80" t="str">
        <f>'I.4 ReceitasOperacionais'!N130</f>
        <v/>
      </c>
      <c r="P19" s="80" t="str">
        <f>'I.4 ReceitasOperacionais'!O130</f>
        <v/>
      </c>
      <c r="Q19" s="80" t="str">
        <f>'I.4 ReceitasOperacionais'!P130</f>
        <v/>
      </c>
      <c r="R19" s="80" t="str">
        <f>'I.4 ReceitasOperacionais'!Q130</f>
        <v/>
      </c>
      <c r="S19" s="80" t="str">
        <f>'I.4 ReceitasOperacionais'!R130</f>
        <v/>
      </c>
      <c r="T19" s="80" t="str">
        <f>'I.4 ReceitasOperacionais'!S130</f>
        <v/>
      </c>
      <c r="U19" s="80" t="str">
        <f>'I.4 ReceitasOperacionais'!T130</f>
        <v/>
      </c>
      <c r="V19" s="80" t="str">
        <f>'I.4 ReceitasOperacionais'!U130</f>
        <v/>
      </c>
      <c r="W19" s="80" t="str">
        <f>'I.4 ReceitasOperacionais'!V130</f>
        <v/>
      </c>
      <c r="X19" s="80" t="str">
        <f>'I.4 ReceitasOperacionais'!W130</f>
        <v/>
      </c>
      <c r="Y19" s="80" t="str">
        <f>'I.4 ReceitasOperacionais'!X130</f>
        <v/>
      </c>
      <c r="Z19" s="80" t="str">
        <f>'I.4 ReceitasOperacionais'!Y130</f>
        <v/>
      </c>
      <c r="AA19" s="80" t="str">
        <f>'I.4 ReceitasOperacionais'!Z130</f>
        <v/>
      </c>
      <c r="AB19" s="80" t="str">
        <f>'I.4 ReceitasOperacionais'!AA130</f>
        <v/>
      </c>
      <c r="AC19" s="80" t="str">
        <f>'I.4 ReceitasOperacionais'!AB130</f>
        <v/>
      </c>
      <c r="AD19" s="80" t="str">
        <f>'I.4 ReceitasOperacionais'!AC130</f>
        <v/>
      </c>
      <c r="AE19" s="80" t="str">
        <f>'I.4 ReceitasOperacionais'!AD130</f>
        <v/>
      </c>
      <c r="AF19" s="80" t="str">
        <f>'I.4 ReceitasOperacionais'!AE130</f>
        <v/>
      </c>
      <c r="AG19" s="80" t="str">
        <f>'I.4 ReceitasOperacionais'!AF130</f>
        <v/>
      </c>
      <c r="AH19" s="80" t="str">
        <f>'I.4 ReceitasOperacionais'!AG130</f>
        <v/>
      </c>
      <c r="AI19" s="80" t="str">
        <f>'I.4 ReceitasOperacionais'!AH130</f>
        <v/>
      </c>
      <c r="AJ19" s="80" t="str">
        <f>'I.4 ReceitasOperacionais'!AI130</f>
        <v/>
      </c>
      <c r="AK19" s="80" t="str">
        <f>'I.4 ReceitasOperacionais'!AJ130</f>
        <v/>
      </c>
      <c r="AL19" s="80" t="str">
        <f>'I.4 ReceitasOperacionais'!AK130</f>
        <v/>
      </c>
      <c r="AM19" s="80" t="str">
        <f>'I.4 ReceitasOperacionais'!AL130</f>
        <v/>
      </c>
      <c r="AN19" s="80" t="str">
        <f>'I.4 ReceitasOperacionais'!AM130</f>
        <v/>
      </c>
      <c r="AO19" s="122"/>
      <c r="AP19" s="6"/>
      <c r="AZ19" s="14"/>
    </row>
    <row r="20" spans="1:52" s="13" customFormat="1" x14ac:dyDescent="0.3">
      <c r="A20" s="343"/>
      <c r="C20" s="71"/>
      <c r="D20" s="186"/>
      <c r="E20" s="93"/>
      <c r="F20" s="110"/>
      <c r="G20" s="110"/>
      <c r="H20" s="110"/>
      <c r="I20" s="110"/>
      <c r="J20" s="110"/>
      <c r="K20" s="110"/>
      <c r="L20" s="110"/>
      <c r="M20" s="110"/>
      <c r="N20" s="110"/>
      <c r="O20" s="110"/>
      <c r="P20" s="110"/>
      <c r="Q20" s="110"/>
      <c r="R20" s="110"/>
      <c r="S20" s="110"/>
      <c r="T20" s="110"/>
      <c r="U20" s="110"/>
      <c r="V20" s="110"/>
      <c r="W20" s="110"/>
      <c r="X20" s="110"/>
      <c r="Y20" s="110"/>
      <c r="Z20" s="110"/>
      <c r="AA20" s="110"/>
      <c r="AB20" s="110"/>
      <c r="AC20" s="110"/>
      <c r="AD20" s="110"/>
      <c r="AE20" s="110"/>
      <c r="AF20" s="110"/>
      <c r="AG20" s="110"/>
      <c r="AH20" s="110"/>
      <c r="AI20" s="110"/>
      <c r="AJ20" s="110"/>
      <c r="AK20" s="110"/>
      <c r="AL20" s="110"/>
      <c r="AM20" s="110"/>
      <c r="AN20" s="110"/>
      <c r="AO20" s="123"/>
      <c r="AP20" s="6"/>
      <c r="AZ20" s="14"/>
    </row>
    <row r="21" spans="1:52" s="13" customFormat="1" x14ac:dyDescent="0.3">
      <c r="A21" s="343"/>
      <c r="C21" s="78" t="s">
        <v>142</v>
      </c>
      <c r="D21" s="79">
        <f>SUM(F21:AN21)</f>
        <v>0</v>
      </c>
      <c r="E21" s="187"/>
      <c r="F21" s="80" t="str">
        <f>'I.5 CustosOperacionais'!E130</f>
        <v/>
      </c>
      <c r="G21" s="80" t="str">
        <f>'I.5 CustosOperacionais'!F130</f>
        <v/>
      </c>
      <c r="H21" s="80" t="str">
        <f>'I.5 CustosOperacionais'!G130</f>
        <v/>
      </c>
      <c r="I21" s="80" t="str">
        <f>'I.5 CustosOperacionais'!H130</f>
        <v/>
      </c>
      <c r="J21" s="80" t="str">
        <f>'I.5 CustosOperacionais'!I130</f>
        <v/>
      </c>
      <c r="K21" s="190">
        <f>'I.5 CustosOperacionais'!J130</f>
        <v>0</v>
      </c>
      <c r="L21" s="80" t="str">
        <f>'I.5 CustosOperacionais'!K130</f>
        <v/>
      </c>
      <c r="M21" s="80" t="str">
        <f>'I.5 CustosOperacionais'!L130</f>
        <v/>
      </c>
      <c r="N21" s="80" t="str">
        <f>'I.5 CustosOperacionais'!M130</f>
        <v/>
      </c>
      <c r="O21" s="80" t="str">
        <f>'I.5 CustosOperacionais'!N130</f>
        <v/>
      </c>
      <c r="P21" s="80" t="str">
        <f>'I.5 CustosOperacionais'!O130</f>
        <v/>
      </c>
      <c r="Q21" s="80" t="str">
        <f>'I.5 CustosOperacionais'!P130</f>
        <v/>
      </c>
      <c r="R21" s="80" t="str">
        <f>'I.5 CustosOperacionais'!Q130</f>
        <v/>
      </c>
      <c r="S21" s="80" t="str">
        <f>'I.5 CustosOperacionais'!R130</f>
        <v/>
      </c>
      <c r="T21" s="80" t="str">
        <f>'I.5 CustosOperacionais'!S130</f>
        <v/>
      </c>
      <c r="U21" s="80" t="str">
        <f>'I.5 CustosOperacionais'!T130</f>
        <v/>
      </c>
      <c r="V21" s="80" t="str">
        <f>'I.5 CustosOperacionais'!U130</f>
        <v/>
      </c>
      <c r="W21" s="80" t="str">
        <f>'I.5 CustosOperacionais'!V130</f>
        <v/>
      </c>
      <c r="X21" s="80" t="str">
        <f>'I.5 CustosOperacionais'!W130</f>
        <v/>
      </c>
      <c r="Y21" s="80" t="str">
        <f>'I.5 CustosOperacionais'!X130</f>
        <v/>
      </c>
      <c r="Z21" s="80" t="str">
        <f>'I.5 CustosOperacionais'!Y130</f>
        <v/>
      </c>
      <c r="AA21" s="80" t="str">
        <f>'I.5 CustosOperacionais'!Z130</f>
        <v/>
      </c>
      <c r="AB21" s="80" t="str">
        <f>'I.5 CustosOperacionais'!AA130</f>
        <v/>
      </c>
      <c r="AC21" s="80" t="str">
        <f>'I.5 CustosOperacionais'!AB130</f>
        <v/>
      </c>
      <c r="AD21" s="80" t="str">
        <f>'I.5 CustosOperacionais'!AC130</f>
        <v/>
      </c>
      <c r="AE21" s="80" t="str">
        <f>'I.5 CustosOperacionais'!AD130</f>
        <v/>
      </c>
      <c r="AF21" s="80" t="str">
        <f>'I.5 CustosOperacionais'!AE130</f>
        <v/>
      </c>
      <c r="AG21" s="80" t="str">
        <f>'I.5 CustosOperacionais'!AF130</f>
        <v/>
      </c>
      <c r="AH21" s="80" t="str">
        <f>'I.5 CustosOperacionais'!AG130</f>
        <v/>
      </c>
      <c r="AI21" s="80" t="str">
        <f>'I.5 CustosOperacionais'!AH130</f>
        <v/>
      </c>
      <c r="AJ21" s="80" t="str">
        <f>'I.5 CustosOperacionais'!AI130</f>
        <v/>
      </c>
      <c r="AK21" s="80" t="str">
        <f>'I.5 CustosOperacionais'!AJ130</f>
        <v/>
      </c>
      <c r="AL21" s="80" t="str">
        <f>'I.5 CustosOperacionais'!AK130</f>
        <v/>
      </c>
      <c r="AM21" s="80" t="str">
        <f>'I.5 CustosOperacionais'!AL130</f>
        <v/>
      </c>
      <c r="AN21" s="80" t="str">
        <f>'I.5 CustosOperacionais'!AM130</f>
        <v/>
      </c>
      <c r="AO21" s="122"/>
      <c r="AP21" s="6"/>
      <c r="AZ21" s="14"/>
    </row>
    <row r="22" spans="1:52" s="13" customFormat="1" x14ac:dyDescent="0.3">
      <c r="A22" s="343"/>
      <c r="C22" s="83"/>
      <c r="D22" s="188">
        <f t="shared" ref="D22:D24" si="2">SUM(F22:AN22)</f>
        <v>0</v>
      </c>
      <c r="E22" s="93"/>
      <c r="F22" s="111"/>
      <c r="G22" s="111"/>
      <c r="H22" s="111"/>
      <c r="I22" s="111"/>
      <c r="J22" s="111"/>
      <c r="K22" s="111"/>
      <c r="L22" s="111"/>
      <c r="M22" s="111"/>
      <c r="N22" s="111"/>
      <c r="O22" s="111"/>
      <c r="P22" s="111"/>
      <c r="Q22" s="111"/>
      <c r="R22" s="111"/>
      <c r="S22" s="111"/>
      <c r="T22" s="111"/>
      <c r="U22" s="111"/>
      <c r="V22" s="111"/>
      <c r="W22" s="111"/>
      <c r="X22" s="111"/>
      <c r="Y22" s="111"/>
      <c r="Z22" s="111"/>
      <c r="AA22" s="111"/>
      <c r="AB22" s="111"/>
      <c r="AC22" s="111"/>
      <c r="AD22" s="111"/>
      <c r="AE22" s="111"/>
      <c r="AF22" s="111"/>
      <c r="AG22" s="111"/>
      <c r="AH22" s="111"/>
      <c r="AI22" s="111"/>
      <c r="AJ22" s="111"/>
      <c r="AK22" s="111"/>
      <c r="AL22" s="111"/>
      <c r="AM22" s="111"/>
      <c r="AN22" s="111"/>
      <c r="AO22" s="122"/>
      <c r="AP22" s="6"/>
      <c r="AZ22" s="14"/>
    </row>
    <row r="23" spans="1:52" s="13" customFormat="1" x14ac:dyDescent="0.3">
      <c r="A23" s="343"/>
      <c r="C23" s="78" t="s">
        <v>133</v>
      </c>
      <c r="D23" s="79">
        <f t="shared" si="2"/>
        <v>0</v>
      </c>
      <c r="E23" s="187"/>
      <c r="F23" s="80" t="str">
        <f>'I.3 Invest+Substituição'!E258</f>
        <v/>
      </c>
      <c r="G23" s="80" t="str">
        <f>'I.3 Invest+Substituição'!F258</f>
        <v/>
      </c>
      <c r="H23" s="80" t="str">
        <f>'I.3 Invest+Substituição'!G258</f>
        <v/>
      </c>
      <c r="I23" s="80" t="str">
        <f>'I.3 Invest+Substituição'!H258</f>
        <v/>
      </c>
      <c r="J23" s="80" t="str">
        <f>'I.3 Invest+Substituição'!I258</f>
        <v/>
      </c>
      <c r="K23" s="190">
        <f>'I.3 Invest+Substituição'!J258</f>
        <v>0</v>
      </c>
      <c r="L23" s="80" t="str">
        <f>'I.3 Invest+Substituição'!K258</f>
        <v/>
      </c>
      <c r="M23" s="80" t="str">
        <f>'I.3 Invest+Substituição'!L258</f>
        <v/>
      </c>
      <c r="N23" s="80" t="str">
        <f>'I.3 Invest+Substituição'!M258</f>
        <v/>
      </c>
      <c r="O23" s="80" t="str">
        <f>'I.3 Invest+Substituição'!N258</f>
        <v/>
      </c>
      <c r="P23" s="80" t="str">
        <f>'I.3 Invest+Substituição'!O258</f>
        <v/>
      </c>
      <c r="Q23" s="80" t="str">
        <f>'I.3 Invest+Substituição'!P258</f>
        <v/>
      </c>
      <c r="R23" s="80" t="str">
        <f>'I.3 Invest+Substituição'!Q258</f>
        <v/>
      </c>
      <c r="S23" s="80" t="str">
        <f>'I.3 Invest+Substituição'!R258</f>
        <v/>
      </c>
      <c r="T23" s="80" t="str">
        <f>'I.3 Invest+Substituição'!S258</f>
        <v/>
      </c>
      <c r="U23" s="80" t="str">
        <f>'I.3 Invest+Substituição'!T258</f>
        <v/>
      </c>
      <c r="V23" s="80" t="str">
        <f>'I.3 Invest+Substituição'!U258</f>
        <v/>
      </c>
      <c r="W23" s="80" t="str">
        <f>'I.3 Invest+Substituição'!V258</f>
        <v/>
      </c>
      <c r="X23" s="80" t="str">
        <f>'I.3 Invest+Substituição'!W258</f>
        <v/>
      </c>
      <c r="Y23" s="80" t="str">
        <f>'I.3 Invest+Substituição'!X258</f>
        <v/>
      </c>
      <c r="Z23" s="80" t="str">
        <f>'I.3 Invest+Substituição'!Y258</f>
        <v/>
      </c>
      <c r="AA23" s="80" t="str">
        <f>'I.3 Invest+Substituição'!Z258</f>
        <v/>
      </c>
      <c r="AB23" s="80" t="str">
        <f>'I.3 Invest+Substituição'!AA258</f>
        <v/>
      </c>
      <c r="AC23" s="80" t="str">
        <f>'I.3 Invest+Substituição'!AB258</f>
        <v/>
      </c>
      <c r="AD23" s="80" t="str">
        <f>'I.3 Invest+Substituição'!AC258</f>
        <v/>
      </c>
      <c r="AE23" s="80" t="str">
        <f>'I.3 Invest+Substituição'!AD258</f>
        <v/>
      </c>
      <c r="AF23" s="80" t="str">
        <f>'I.3 Invest+Substituição'!AE258</f>
        <v/>
      </c>
      <c r="AG23" s="80" t="str">
        <f>'I.3 Invest+Substituição'!AF258</f>
        <v/>
      </c>
      <c r="AH23" s="80" t="str">
        <f>'I.3 Invest+Substituição'!AG258</f>
        <v/>
      </c>
      <c r="AI23" s="80" t="str">
        <f>'I.3 Invest+Substituição'!AH258</f>
        <v/>
      </c>
      <c r="AJ23" s="80" t="str">
        <f>'I.3 Invest+Substituição'!AI258</f>
        <v/>
      </c>
      <c r="AK23" s="80" t="str">
        <f>'I.3 Invest+Substituição'!AJ258</f>
        <v/>
      </c>
      <c r="AL23" s="80" t="str">
        <f>'I.3 Invest+Substituição'!AK258</f>
        <v/>
      </c>
      <c r="AM23" s="80" t="str">
        <f>'I.3 Invest+Substituição'!AL258</f>
        <v/>
      </c>
      <c r="AN23" s="80" t="str">
        <f>'I.3 Invest+Substituição'!AM258</f>
        <v/>
      </c>
      <c r="AO23" s="122"/>
      <c r="AP23" s="6"/>
      <c r="AZ23" s="14"/>
    </row>
    <row r="24" spans="1:52" s="15" customFormat="1" outlineLevel="1" x14ac:dyDescent="0.3">
      <c r="A24" s="343"/>
      <c r="D24" s="186">
        <f t="shared" si="2"/>
        <v>0</v>
      </c>
      <c r="E24" s="93"/>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P24" s="6"/>
      <c r="AZ24" s="16"/>
    </row>
    <row r="25" spans="1:52" s="194" customFormat="1" ht="15.6" x14ac:dyDescent="0.3">
      <c r="A25" s="343"/>
      <c r="C25" s="195" t="s">
        <v>144</v>
      </c>
      <c r="D25" s="196">
        <f>SUM(F25:AN25)</f>
        <v>0</v>
      </c>
      <c r="E25" s="197"/>
      <c r="F25" s="21" t="str">
        <f>IFERROR(F19-F21-F23,"")</f>
        <v/>
      </c>
      <c r="G25" s="21" t="str">
        <f t="shared" ref="G25:AN25" si="3">IFERROR(G19-G21-G23,"")</f>
        <v/>
      </c>
      <c r="H25" s="21" t="str">
        <f t="shared" si="3"/>
        <v/>
      </c>
      <c r="I25" s="21" t="str">
        <f t="shared" si="3"/>
        <v/>
      </c>
      <c r="J25" s="21" t="str">
        <f t="shared" si="3"/>
        <v/>
      </c>
      <c r="K25" s="190">
        <f t="shared" si="3"/>
        <v>0</v>
      </c>
      <c r="L25" s="21" t="str">
        <f t="shared" si="3"/>
        <v/>
      </c>
      <c r="M25" s="21" t="str">
        <f t="shared" si="3"/>
        <v/>
      </c>
      <c r="N25" s="21" t="str">
        <f t="shared" si="3"/>
        <v/>
      </c>
      <c r="O25" s="21" t="str">
        <f t="shared" si="3"/>
        <v/>
      </c>
      <c r="P25" s="21" t="str">
        <f t="shared" si="3"/>
        <v/>
      </c>
      <c r="Q25" s="21" t="str">
        <f t="shared" si="3"/>
        <v/>
      </c>
      <c r="R25" s="21" t="str">
        <f t="shared" si="3"/>
        <v/>
      </c>
      <c r="S25" s="21" t="str">
        <f t="shared" si="3"/>
        <v/>
      </c>
      <c r="T25" s="21" t="str">
        <f t="shared" si="3"/>
        <v/>
      </c>
      <c r="U25" s="21" t="str">
        <f t="shared" si="3"/>
        <v/>
      </c>
      <c r="V25" s="21" t="str">
        <f t="shared" si="3"/>
        <v/>
      </c>
      <c r="W25" s="21" t="str">
        <f t="shared" si="3"/>
        <v/>
      </c>
      <c r="X25" s="21" t="str">
        <f t="shared" si="3"/>
        <v/>
      </c>
      <c r="Y25" s="21" t="str">
        <f t="shared" si="3"/>
        <v/>
      </c>
      <c r="Z25" s="21" t="str">
        <f t="shared" si="3"/>
        <v/>
      </c>
      <c r="AA25" s="21" t="str">
        <f t="shared" si="3"/>
        <v/>
      </c>
      <c r="AB25" s="21" t="str">
        <f t="shared" si="3"/>
        <v/>
      </c>
      <c r="AC25" s="21" t="str">
        <f t="shared" si="3"/>
        <v/>
      </c>
      <c r="AD25" s="21" t="str">
        <f t="shared" si="3"/>
        <v/>
      </c>
      <c r="AE25" s="21" t="str">
        <f t="shared" si="3"/>
        <v/>
      </c>
      <c r="AF25" s="21" t="str">
        <f t="shared" si="3"/>
        <v/>
      </c>
      <c r="AG25" s="21" t="str">
        <f t="shared" si="3"/>
        <v/>
      </c>
      <c r="AH25" s="21" t="str">
        <f t="shared" si="3"/>
        <v/>
      </c>
      <c r="AI25" s="21" t="str">
        <f t="shared" si="3"/>
        <v/>
      </c>
      <c r="AJ25" s="21" t="str">
        <f t="shared" si="3"/>
        <v/>
      </c>
      <c r="AK25" s="21" t="str">
        <f t="shared" si="3"/>
        <v/>
      </c>
      <c r="AL25" s="21" t="str">
        <f t="shared" si="3"/>
        <v/>
      </c>
      <c r="AM25" s="21" t="str">
        <f t="shared" si="3"/>
        <v/>
      </c>
      <c r="AN25" s="21" t="str">
        <f t="shared" si="3"/>
        <v/>
      </c>
      <c r="AO25" s="198"/>
      <c r="AP25" s="201"/>
      <c r="AZ25" s="200"/>
    </row>
    <row r="26" spans="1:52" x14ac:dyDescent="0.3">
      <c r="A26" s="343"/>
      <c r="D26" s="131"/>
      <c r="E26" s="165"/>
      <c r="F26" s="131"/>
      <c r="G26" s="131"/>
      <c r="H26" s="131"/>
      <c r="I26" s="131"/>
      <c r="J26" s="131"/>
      <c r="K26" s="189"/>
      <c r="L26" s="189"/>
      <c r="M26" s="189"/>
      <c r="N26" s="189"/>
      <c r="O26" s="189"/>
      <c r="P26" s="189"/>
      <c r="Q26" s="189"/>
      <c r="R26" s="189"/>
      <c r="S26" s="189"/>
      <c r="T26" s="189"/>
      <c r="U26" s="189"/>
      <c r="V26" s="189"/>
      <c r="W26" s="189"/>
      <c r="X26" s="189"/>
      <c r="Y26" s="189"/>
      <c r="Z26" s="189"/>
      <c r="AA26" s="189"/>
      <c r="AB26" s="189"/>
      <c r="AC26" s="189"/>
      <c r="AD26" s="189"/>
      <c r="AE26" s="189"/>
      <c r="AF26" s="189"/>
      <c r="AG26" s="189"/>
      <c r="AH26" s="189"/>
      <c r="AI26" s="189"/>
      <c r="AJ26" s="189"/>
      <c r="AK26" s="189"/>
      <c r="AL26" s="189"/>
      <c r="AM26" s="189"/>
      <c r="AN26" s="189"/>
    </row>
    <row r="27" spans="1:52" x14ac:dyDescent="0.3">
      <c r="A27" s="343"/>
      <c r="D27" s="131"/>
      <c r="E27" s="165"/>
      <c r="F27" s="131"/>
      <c r="G27" s="131"/>
      <c r="H27" s="131"/>
      <c r="I27" s="131"/>
      <c r="J27" s="131"/>
      <c r="K27" s="189"/>
      <c r="L27" s="189"/>
      <c r="M27" s="189"/>
      <c r="N27" s="189"/>
      <c r="O27" s="189"/>
      <c r="P27" s="189"/>
      <c r="Q27" s="189"/>
      <c r="R27" s="189"/>
      <c r="S27" s="189"/>
      <c r="T27" s="189"/>
      <c r="U27" s="189"/>
      <c r="V27" s="189"/>
      <c r="W27" s="189"/>
      <c r="X27" s="189"/>
      <c r="Y27" s="189"/>
      <c r="Z27" s="189"/>
      <c r="AA27" s="189"/>
      <c r="AB27" s="189"/>
      <c r="AC27" s="189"/>
      <c r="AD27" s="189"/>
      <c r="AE27" s="189"/>
      <c r="AF27" s="189"/>
      <c r="AG27" s="189"/>
      <c r="AH27" s="189"/>
      <c r="AI27" s="189"/>
      <c r="AJ27" s="189"/>
      <c r="AK27" s="189"/>
      <c r="AL27" s="189"/>
      <c r="AM27" s="189"/>
      <c r="AN27" s="189"/>
    </row>
    <row r="28" spans="1:52" s="183" customFormat="1" ht="21" x14ac:dyDescent="0.3">
      <c r="A28" s="343"/>
      <c r="C28" s="191" t="s">
        <v>207</v>
      </c>
      <c r="D28" s="192">
        <f>IFERROR(SUM(F28:AM28),"")</f>
        <v>0</v>
      </c>
      <c r="E28" s="193"/>
      <c r="F28" s="21" t="str">
        <f>IFERROR(F25/(1+'I.2 Base'!$D$21)^'I.6 CálculoReceitasOperacionais'!F10,"")</f>
        <v/>
      </c>
      <c r="G28" s="21" t="str">
        <f>IFERROR(G25/(1+'I.2 Base'!$D$21)^'I.6 CálculoReceitasOperacionais'!G10,"")</f>
        <v/>
      </c>
      <c r="H28" s="21" t="str">
        <f>IFERROR(H25/(1+'I.2 Base'!$D$21)^'I.6 CálculoReceitasOperacionais'!H10,"")</f>
        <v/>
      </c>
      <c r="I28" s="21" t="str">
        <f>IFERROR(I25/(1+'I.2 Base'!$D$21)^'I.6 CálculoReceitasOperacionais'!I10,"")</f>
        <v/>
      </c>
      <c r="J28" s="21" t="str">
        <f>IFERROR(J25/(1+'I.2 Base'!$D$21)^'I.6 CálculoReceitasOperacionais'!J10,"")</f>
        <v/>
      </c>
      <c r="K28" s="190">
        <f>IFERROR(K25/(1+'I.2 Base'!$D$21)^'I.6 CálculoReceitasOperacionais'!K10,"")</f>
        <v>0</v>
      </c>
      <c r="L28" s="21" t="str">
        <f>IFERROR(L25/(1+'I.2 Base'!$D$21)^'I.6 CálculoReceitasOperacionais'!L10,"")</f>
        <v/>
      </c>
      <c r="M28" s="21" t="str">
        <f>IFERROR(M25/(1+'I.2 Base'!$D$21)^'I.6 CálculoReceitasOperacionais'!M10,"")</f>
        <v/>
      </c>
      <c r="N28" s="21" t="str">
        <f>IFERROR(N25/(1+'I.2 Base'!$D$21)^'I.6 CálculoReceitasOperacionais'!N10,"")</f>
        <v/>
      </c>
      <c r="O28" s="21" t="str">
        <f>IFERROR(O25/(1+'I.2 Base'!$D$21)^'I.6 CálculoReceitasOperacionais'!O10,"")</f>
        <v/>
      </c>
      <c r="P28" s="21" t="str">
        <f>IFERROR(P25/(1+'I.2 Base'!$D$21)^'I.6 CálculoReceitasOperacionais'!P10,"")</f>
        <v/>
      </c>
      <c r="Q28" s="21" t="str">
        <f>IFERROR(Q25/(1+'I.2 Base'!$D$21)^'I.6 CálculoReceitasOperacionais'!Q10,"")</f>
        <v/>
      </c>
      <c r="R28" s="21" t="str">
        <f>IFERROR(R25/(1+'I.2 Base'!$D$21)^'I.6 CálculoReceitasOperacionais'!R10,"")</f>
        <v/>
      </c>
      <c r="S28" s="21" t="str">
        <f>IFERROR(S25/(1+'I.2 Base'!$D$21)^'I.6 CálculoReceitasOperacionais'!S10,"")</f>
        <v/>
      </c>
      <c r="T28" s="21" t="str">
        <f>IFERROR(T25/(1+'I.2 Base'!$D$21)^'I.6 CálculoReceitasOperacionais'!T10,"")</f>
        <v/>
      </c>
      <c r="U28" s="21" t="str">
        <f>IFERROR(U25/(1+'I.2 Base'!$D$21)^'I.6 CálculoReceitasOperacionais'!U10,"")</f>
        <v/>
      </c>
      <c r="V28" s="21" t="str">
        <f>IFERROR(V25/(1+'I.2 Base'!$D$21)^'I.6 CálculoReceitasOperacionais'!V10,"")</f>
        <v/>
      </c>
      <c r="W28" s="21" t="str">
        <f>IFERROR(W25/(1+'I.2 Base'!$D$21)^'I.6 CálculoReceitasOperacionais'!W10,"")</f>
        <v/>
      </c>
      <c r="X28" s="21" t="str">
        <f>IFERROR(X25/(1+'I.2 Base'!$D$21)^'I.6 CálculoReceitasOperacionais'!X10,"")</f>
        <v/>
      </c>
      <c r="Y28" s="21" t="str">
        <f>IFERROR(Y25/(1+'I.2 Base'!$D$21)^'I.6 CálculoReceitasOperacionais'!Y10,"")</f>
        <v/>
      </c>
      <c r="Z28" s="21" t="str">
        <f>IFERROR(Z25/(1+'I.2 Base'!$D$21)^'I.6 CálculoReceitasOperacionais'!Z10,"")</f>
        <v/>
      </c>
      <c r="AA28" s="21" t="str">
        <f>IFERROR(AA25/(1+'I.2 Base'!$D$21)^'I.6 CálculoReceitasOperacionais'!AA10,"")</f>
        <v/>
      </c>
      <c r="AB28" s="21" t="str">
        <f>IFERROR(AB25/(1+'I.2 Base'!$D$21)^'I.6 CálculoReceitasOperacionais'!AB10,"")</f>
        <v/>
      </c>
      <c r="AC28" s="21" t="str">
        <f>IFERROR(AC25/(1+'I.2 Base'!$D$21)^'I.6 CálculoReceitasOperacionais'!AC10,"")</f>
        <v/>
      </c>
      <c r="AD28" s="21" t="str">
        <f>IFERROR(AD25/(1+'I.2 Base'!$D$21)^'I.6 CálculoReceitasOperacionais'!AD10,"")</f>
        <v/>
      </c>
      <c r="AE28" s="21" t="str">
        <f>IFERROR(AE25/(1+'I.2 Base'!$D$21)^'I.6 CálculoReceitasOperacionais'!AE10,"")</f>
        <v/>
      </c>
      <c r="AF28" s="21" t="str">
        <f>IFERROR(AF25/(1+'I.2 Base'!$D$21)^'I.6 CálculoReceitasOperacionais'!AF10,"")</f>
        <v/>
      </c>
      <c r="AG28" s="21" t="str">
        <f>IFERROR(AG25/(1+'I.2 Base'!$D$21)^'I.6 CálculoReceitasOperacionais'!AG10,"")</f>
        <v/>
      </c>
      <c r="AH28" s="21" t="str">
        <f>IFERROR(AH25/(1+'I.2 Base'!$D$21)^'I.6 CálculoReceitasOperacionais'!AH10,"")</f>
        <v/>
      </c>
      <c r="AI28" s="21" t="str">
        <f>IFERROR(AI25/(1+'I.2 Base'!$D$21)^'I.6 CálculoReceitasOperacionais'!AI10,"")</f>
        <v/>
      </c>
      <c r="AJ28" s="21" t="str">
        <f>IFERROR(AJ25/(1+'I.2 Base'!$D$21)^'I.6 CálculoReceitasOperacionais'!AJ10,"")</f>
        <v/>
      </c>
      <c r="AK28" s="21" t="str">
        <f>IFERROR(AK25/(1+'I.2 Base'!$D$21)^'I.6 CálculoReceitasOperacionais'!AK10,"")</f>
        <v/>
      </c>
      <c r="AL28" s="21" t="str">
        <f>IFERROR(AL25/(1+'I.2 Base'!$D$21)^'I.6 CálculoReceitasOperacionais'!AL10,"")</f>
        <v/>
      </c>
      <c r="AM28" s="21" t="str">
        <f>IFERROR(AM25/(1+'I.2 Base'!$D$21)^'I.6 CálculoReceitasOperacionais'!AM10,"")</f>
        <v/>
      </c>
      <c r="AN28" s="21" t="str">
        <f>IFERROR(AN25/(1+'I.2 Base'!$D$21)^'I.6 CálculoReceitasOperacionais'!AN10,"")</f>
        <v/>
      </c>
      <c r="AO28" s="157"/>
      <c r="AZ28" s="157"/>
    </row>
    <row r="30" spans="1:52" s="159" customFormat="1" ht="21" x14ac:dyDescent="0.3">
      <c r="C30" s="153" t="s">
        <v>208</v>
      </c>
      <c r="D30" s="322" t="str" cm="1">
        <f t="array" ref="D30">IFERROR(_xlfn.IFS(D28&lt;0,"Não",D28&gt;0,"Sim"),"")</f>
        <v/>
      </c>
      <c r="E30" s="162"/>
      <c r="K30" s="162"/>
      <c r="L30" s="162"/>
      <c r="M30" s="162"/>
      <c r="N30" s="162"/>
      <c r="O30" s="162"/>
      <c r="P30" s="162"/>
      <c r="Q30" s="162"/>
      <c r="R30" s="162"/>
      <c r="S30" s="162"/>
      <c r="T30" s="162"/>
      <c r="U30" s="162"/>
      <c r="V30" s="162"/>
      <c r="W30" s="162"/>
      <c r="X30" s="162"/>
      <c r="Y30" s="162"/>
      <c r="Z30" s="162"/>
      <c r="AA30" s="162"/>
      <c r="AB30" s="162"/>
      <c r="AC30" s="162"/>
      <c r="AD30" s="162"/>
      <c r="AE30" s="162"/>
      <c r="AF30" s="162"/>
      <c r="AG30" s="162"/>
      <c r="AH30" s="162"/>
      <c r="AI30" s="162"/>
      <c r="AJ30" s="162"/>
      <c r="AK30" s="162"/>
      <c r="AL30" s="162"/>
      <c r="AM30" s="162"/>
      <c r="AN30" s="162"/>
      <c r="AO30" s="162"/>
      <c r="AZ30" s="162"/>
    </row>
    <row r="32" spans="1:52" x14ac:dyDescent="0.3">
      <c r="D32" s="299"/>
    </row>
    <row r="34" spans="3:3" ht="58.5" customHeight="1" x14ac:dyDescent="0.3">
      <c r="C34" s="300" t="str" cm="1">
        <f t="array" ref="C34">IFERROR(_xlfn.IFS(D30="Sim","Verifica-se que é um Projeto Gerador de Receitas Operacionais Líquidas Positivas, pelo que deve prosseguir a análise para a folha de cálculo II.1 ValorResidual",D30="Não","Verifica-se que é um Projeto Não Gerador de Receitas Operacionais Líquidas, pelo que o Beneficiário deve proceder obrigatoriamente à Análise de Sustentabilidade, preenchendo a folha de calculo III. Sustentabilidade Financeira"),"")</f>
        <v/>
      </c>
    </row>
  </sheetData>
  <mergeCells count="3">
    <mergeCell ref="C9:E10"/>
    <mergeCell ref="A14:A28"/>
    <mergeCell ref="C7:E7"/>
  </mergeCells>
  <conditionalFormatting sqref="D30:E30">
    <cfRule type="containsText" dxfId="6" priority="1" operator="containsText" text="Não">
      <formula>NOT(ISERROR(SEARCH("Não",D30)))</formula>
    </cfRule>
    <cfRule type="containsText" dxfId="5" priority="2" operator="containsText" text="Sim">
      <formula>NOT(ISERROR(SEARCH("Sim",D30)))</formula>
    </cfRule>
  </conditionalFormatting>
  <printOptions horizontalCentered="1"/>
  <pageMargins left="0.23622047244094491" right="0.23622047244094491" top="0.74803149606299213" bottom="0.74803149606299213" header="0.31496062992125984" footer="0.31496062992125984"/>
  <pageSetup paperSize="8" scale="40" orientation="landscape" r:id="rId1"/>
  <headerFooter>
    <oddFooter>&amp;CPágina &amp;P/&amp;N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A87F9-AAD4-4EB7-8696-E3B74938CA0C}">
  <sheetPr>
    <tabColor rgb="FF00B050"/>
  </sheetPr>
  <dimension ref="A1"/>
  <sheetViews>
    <sheetView zoomScale="89" zoomScaleNormal="89" workbookViewId="0">
      <selection activeCell="N22" sqref="N22"/>
    </sheetView>
  </sheetViews>
  <sheetFormatPr defaultColWidth="8.77734375" defaultRowHeight="10.199999999999999" x14ac:dyDescent="0.2"/>
  <cols>
    <col min="1" max="16384" width="8.77734375" style="1"/>
  </cols>
  <sheetData>
    <row r="1" s="116" customFormat="1" ht="50.1" customHeight="1" x14ac:dyDescent="0.2"/>
  </sheetData>
  <printOptions horizontalCentered="1"/>
  <pageMargins left="0.23622047244094491" right="0.23622047244094491" top="0.74803149606299213" bottom="0.74803149606299213" header="0.31496062992125984" footer="0.31496062992125984"/>
  <pageSetup paperSize="8" scale="40" orientation="landscape" r:id="rId1"/>
  <headerFooter>
    <oddFooter>&amp;CPágina &amp;P/&amp;N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9EC78-3026-4CD8-9E92-1B72DC4E9FC8}">
  <sheetPr>
    <tabColor theme="4" tint="0.59999389629810485"/>
  </sheetPr>
  <dimension ref="A1:AX400"/>
  <sheetViews>
    <sheetView showGridLines="0" topLeftCell="A6" zoomScaleNormal="100" zoomScalePageLayoutView="112" workbookViewId="0">
      <selection activeCell="E31" sqref="E31"/>
    </sheetView>
  </sheetViews>
  <sheetFormatPr defaultColWidth="8.5546875" defaultRowHeight="10.199999999999999" x14ac:dyDescent="0.3"/>
  <cols>
    <col min="1" max="1" width="8.5546875" style="6" customWidth="1"/>
    <col min="2" max="2" width="2.5546875" style="6" customWidth="1"/>
    <col min="3" max="3" width="80.5546875" style="6" customWidth="1"/>
    <col min="4" max="4" width="14.44140625" style="6" customWidth="1"/>
    <col min="5" max="6" width="10.77734375" style="6" customWidth="1"/>
    <col min="7" max="7" width="10.5546875" style="6" customWidth="1"/>
    <col min="8" max="9" width="10.77734375" style="6" customWidth="1"/>
    <col min="10" max="39" width="10.77734375" style="5" customWidth="1"/>
    <col min="40" max="49" width="10.77734375" style="6" customWidth="1"/>
    <col min="50" max="50" width="8.5546875" style="5"/>
    <col min="51" max="16384" width="8.5546875" style="6"/>
  </cols>
  <sheetData>
    <row r="1" spans="1:50" ht="50.1" customHeight="1" x14ac:dyDescent="0.3">
      <c r="AN1" s="5"/>
      <c r="AO1" s="5"/>
      <c r="AP1" s="5"/>
    </row>
    <row r="2" spans="1:50" x14ac:dyDescent="0.3">
      <c r="AN2" s="5"/>
      <c r="AO2" s="5"/>
      <c r="AP2" s="5"/>
    </row>
    <row r="3" spans="1:50" s="8" customFormat="1" x14ac:dyDescent="0.3">
      <c r="A3" s="4" t="s">
        <v>1</v>
      </c>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row>
    <row r="4" spans="1:50" s="8" customFormat="1" x14ac:dyDescent="0.3">
      <c r="A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row>
    <row r="5" spans="1:50" s="8" customFormat="1" x14ac:dyDescent="0.3">
      <c r="A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row>
    <row r="6" spans="1:50" s="8" customFormat="1" x14ac:dyDescent="0.3">
      <c r="A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row>
    <row r="7" spans="1:50" s="8" customFormat="1" ht="24.75" customHeight="1" x14ac:dyDescent="0.3">
      <c r="A7" s="4"/>
      <c r="C7" s="305" t="s">
        <v>200</v>
      </c>
      <c r="D7" s="306"/>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row>
    <row r="8" spans="1:50" s="8" customFormat="1" ht="22.5" customHeight="1" x14ac:dyDescent="0.3">
      <c r="A8" s="4"/>
      <c r="C8" s="304" t="s">
        <v>201</v>
      </c>
      <c r="D8" s="217">
        <f>IF(C8='I.1 Check-List'!I6,'II.1 ValorResidual'!D32,'II.1 ValorResidual'!D39)</f>
        <v>0</v>
      </c>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row>
    <row r="9" spans="1:50" s="8" customFormat="1" x14ac:dyDescent="0.3">
      <c r="A9" s="4"/>
      <c r="C9" s="4" t="str" cm="1">
        <f t="array" ref="C9">_xlfn.IFS(C8='I.1 Check-List'!$I$6,"Preencher linhas 17 a 19",C8='I.1 Check-List'!I7,"Preencher célula D36 e linhas seguintes com cálculos auxiliares")</f>
        <v>Preencher linhas 17 a 19</v>
      </c>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row>
    <row r="10" spans="1:50" s="8" customFormat="1" x14ac:dyDescent="0.3">
      <c r="A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row>
    <row r="11" spans="1:50" s="8" customFormat="1" x14ac:dyDescent="0.3">
      <c r="A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row>
    <row r="12" spans="1:50" s="8" customFormat="1" x14ac:dyDescent="0.3">
      <c r="A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row>
    <row r="13" spans="1:50" s="8" customFormat="1" x14ac:dyDescent="0.3">
      <c r="A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row>
    <row r="14" spans="1:50" s="183" customFormat="1" ht="42" x14ac:dyDescent="0.3">
      <c r="C14" s="160" t="s">
        <v>173</v>
      </c>
      <c r="D14" s="354" t="s">
        <v>150</v>
      </c>
      <c r="E14" s="222"/>
      <c r="F14" s="222"/>
      <c r="G14" s="222"/>
      <c r="H14" s="222"/>
      <c r="I14" s="222"/>
      <c r="J14" s="223"/>
      <c r="K14" s="223"/>
      <c r="L14" s="223"/>
      <c r="M14" s="223"/>
      <c r="N14" s="223"/>
      <c r="O14" s="223"/>
      <c r="P14" s="223"/>
      <c r="Q14" s="175"/>
      <c r="R14" s="175"/>
      <c r="S14" s="175"/>
      <c r="T14" s="175"/>
      <c r="U14" s="175"/>
      <c r="V14" s="175"/>
      <c r="W14" s="175"/>
      <c r="X14" s="175"/>
      <c r="Y14" s="176"/>
      <c r="Z14" s="176"/>
      <c r="AA14" s="176"/>
      <c r="AB14" s="176"/>
      <c r="AC14" s="176"/>
      <c r="AD14" s="176"/>
      <c r="AE14" s="176"/>
      <c r="AF14" s="176"/>
      <c r="AG14" s="176"/>
      <c r="AH14" s="176"/>
      <c r="AI14" s="176"/>
      <c r="AJ14" s="176"/>
      <c r="AK14" s="176"/>
      <c r="AL14" s="176"/>
      <c r="AM14" s="176"/>
      <c r="AN14" s="176"/>
      <c r="AO14" s="176"/>
      <c r="AP14" s="176"/>
      <c r="AX14" s="157"/>
    </row>
    <row r="15" spans="1:50" s="7" customFormat="1" x14ac:dyDescent="0.3">
      <c r="C15" s="4"/>
      <c r="D15" s="355"/>
      <c r="E15" s="4"/>
      <c r="F15" s="4"/>
      <c r="G15" s="4"/>
      <c r="H15" s="4"/>
      <c r="I15" s="77"/>
      <c r="J15" s="65"/>
      <c r="K15" s="77"/>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row>
    <row r="16" spans="1:50" s="4" customFormat="1" ht="14.55" customHeight="1" x14ac:dyDescent="0.3">
      <c r="A16" s="343" t="s">
        <v>173</v>
      </c>
      <c r="C16" s="102" t="s">
        <v>151</v>
      </c>
      <c r="D16" s="209" t="str">
        <f>'I.2 Base'!$D$11</f>
        <v/>
      </c>
      <c r="E16" s="184" t="str">
        <f>IFERROR(D16+1,"")</f>
        <v/>
      </c>
      <c r="F16" s="184" t="str">
        <f t="shared" ref="F16:X16" si="0">IFERROR(E16+1,"")</f>
        <v/>
      </c>
      <c r="G16" s="184" t="str">
        <f t="shared" si="0"/>
        <v/>
      </c>
      <c r="H16" s="184" t="str">
        <f t="shared" si="0"/>
        <v/>
      </c>
      <c r="I16" s="184" t="str">
        <f t="shared" si="0"/>
        <v/>
      </c>
      <c r="J16" s="184" t="str">
        <f t="shared" si="0"/>
        <v/>
      </c>
      <c r="K16" s="184" t="str">
        <f t="shared" si="0"/>
        <v/>
      </c>
      <c r="L16" s="184" t="str">
        <f t="shared" si="0"/>
        <v/>
      </c>
      <c r="M16" s="184" t="str">
        <f t="shared" si="0"/>
        <v/>
      </c>
      <c r="N16" s="184" t="str">
        <f t="shared" si="0"/>
        <v/>
      </c>
      <c r="O16" s="184" t="str">
        <f t="shared" si="0"/>
        <v/>
      </c>
      <c r="P16" s="184" t="str">
        <f t="shared" si="0"/>
        <v/>
      </c>
      <c r="Q16" s="184" t="str">
        <f t="shared" si="0"/>
        <v/>
      </c>
      <c r="R16" s="184" t="str">
        <f t="shared" si="0"/>
        <v/>
      </c>
      <c r="S16" s="184" t="str">
        <f t="shared" si="0"/>
        <v/>
      </c>
      <c r="T16" s="184" t="str">
        <f t="shared" si="0"/>
        <v/>
      </c>
      <c r="U16" s="184" t="str">
        <f t="shared" si="0"/>
        <v/>
      </c>
      <c r="V16" s="184" t="str">
        <f t="shared" si="0"/>
        <v/>
      </c>
      <c r="W16" s="184" t="str">
        <f t="shared" si="0"/>
        <v/>
      </c>
      <c r="X16" s="184" t="str">
        <f t="shared" si="0"/>
        <v/>
      </c>
      <c r="Y16" s="5"/>
      <c r="Z16" s="5"/>
      <c r="AA16" s="5"/>
      <c r="AB16" s="5"/>
      <c r="AC16" s="5"/>
      <c r="AD16" s="5"/>
      <c r="AE16" s="5"/>
      <c r="AF16" s="5"/>
      <c r="AG16" s="5"/>
      <c r="AH16" s="5"/>
      <c r="AI16" s="5"/>
      <c r="AJ16" s="5"/>
      <c r="AK16" s="5"/>
      <c r="AL16" s="5"/>
      <c r="AM16" s="5"/>
      <c r="AN16" s="5"/>
      <c r="AO16" s="5"/>
    </row>
    <row r="17" spans="1:50" s="17" customFormat="1" x14ac:dyDescent="0.3">
      <c r="A17" s="343"/>
      <c r="C17" s="18"/>
      <c r="D17" s="18"/>
      <c r="E17" s="34"/>
      <c r="F17" s="34"/>
      <c r="G17" s="34"/>
      <c r="H17" s="34"/>
      <c r="I17" s="34"/>
      <c r="J17" s="34"/>
      <c r="K17" s="34"/>
      <c r="L17" s="34"/>
      <c r="M17" s="34"/>
      <c r="N17" s="19"/>
      <c r="O17" s="19"/>
      <c r="P17" s="19"/>
      <c r="Q17" s="4"/>
      <c r="R17" s="4"/>
      <c r="S17" s="4"/>
      <c r="T17" s="4"/>
      <c r="U17" s="4"/>
      <c r="V17" s="4"/>
      <c r="W17" s="4"/>
      <c r="X17" s="4"/>
      <c r="Y17" s="5"/>
      <c r="Z17" s="5"/>
      <c r="AA17" s="4"/>
      <c r="AB17" s="4"/>
      <c r="AC17" s="4"/>
      <c r="AD17" s="4"/>
      <c r="AE17" s="4"/>
      <c r="AF17" s="4"/>
      <c r="AG17" s="4"/>
      <c r="AH17" s="4"/>
      <c r="AI17" s="4"/>
      <c r="AJ17" s="4"/>
      <c r="AK17" s="4"/>
      <c r="AL17" s="4"/>
      <c r="AM17" s="4"/>
      <c r="AN17" s="4"/>
      <c r="AO17" s="4"/>
      <c r="AP17" s="4"/>
    </row>
    <row r="18" spans="1:50" s="11" customFormat="1" x14ac:dyDescent="0.3">
      <c r="A18" s="343"/>
      <c r="B18" s="4"/>
      <c r="C18" s="210" t="s">
        <v>145</v>
      </c>
      <c r="D18" s="84"/>
      <c r="E18" s="184">
        <v>1</v>
      </c>
      <c r="F18" s="184">
        <f t="shared" ref="F18:P18" si="1">E18+1</f>
        <v>2</v>
      </c>
      <c r="G18" s="184">
        <f t="shared" si="1"/>
        <v>3</v>
      </c>
      <c r="H18" s="184">
        <f t="shared" si="1"/>
        <v>4</v>
      </c>
      <c r="I18" s="184">
        <f t="shared" si="1"/>
        <v>5</v>
      </c>
      <c r="J18" s="184">
        <f t="shared" si="1"/>
        <v>6</v>
      </c>
      <c r="K18" s="184">
        <f t="shared" si="1"/>
        <v>7</v>
      </c>
      <c r="L18" s="184">
        <f t="shared" si="1"/>
        <v>8</v>
      </c>
      <c r="M18" s="184">
        <f t="shared" si="1"/>
        <v>9</v>
      </c>
      <c r="N18" s="184">
        <f t="shared" si="1"/>
        <v>10</v>
      </c>
      <c r="O18" s="184">
        <f t="shared" si="1"/>
        <v>11</v>
      </c>
      <c r="P18" s="184">
        <f t="shared" si="1"/>
        <v>12</v>
      </c>
      <c r="Q18" s="184">
        <f t="shared" ref="Q18" si="2">P18+1</f>
        <v>13</v>
      </c>
      <c r="R18" s="184">
        <f t="shared" ref="R18" si="3">Q18+1</f>
        <v>14</v>
      </c>
      <c r="S18" s="184">
        <f t="shared" ref="S18" si="4">R18+1</f>
        <v>15</v>
      </c>
      <c r="T18" s="184">
        <f t="shared" ref="T18" si="5">S18+1</f>
        <v>16</v>
      </c>
      <c r="U18" s="184">
        <f t="shared" ref="U18" si="6">T18+1</f>
        <v>17</v>
      </c>
      <c r="V18" s="184">
        <f t="shared" ref="V18" si="7">U18+1</f>
        <v>18</v>
      </c>
      <c r="W18" s="184">
        <f t="shared" ref="W18" si="8">V18+1</f>
        <v>19</v>
      </c>
      <c r="X18" s="184">
        <f t="shared" ref="X18" si="9">W18+1</f>
        <v>20</v>
      </c>
      <c r="Y18" s="5"/>
      <c r="Z18" s="5"/>
      <c r="AA18" s="4"/>
      <c r="AB18" s="4"/>
      <c r="AC18" s="4"/>
      <c r="AD18" s="4"/>
      <c r="AE18" s="4"/>
      <c r="AF18" s="4"/>
      <c r="AG18" s="4"/>
      <c r="AH18" s="4"/>
      <c r="AI18" s="4"/>
      <c r="AJ18" s="4"/>
      <c r="AK18" s="4"/>
      <c r="AL18" s="4"/>
      <c r="AM18" s="4"/>
      <c r="AN18" s="4"/>
      <c r="AO18" s="4"/>
      <c r="AP18" s="4"/>
      <c r="AX18" s="12"/>
    </row>
    <row r="19" spans="1:50" s="4" customFormat="1" x14ac:dyDescent="0.3">
      <c r="A19" s="343"/>
      <c r="C19" s="13"/>
      <c r="D19" s="13"/>
      <c r="E19" s="14"/>
      <c r="F19" s="14"/>
      <c r="G19" s="14"/>
      <c r="H19" s="14"/>
      <c r="I19" s="14"/>
      <c r="J19" s="14"/>
      <c r="K19" s="14"/>
      <c r="L19" s="14"/>
      <c r="M19" s="14"/>
      <c r="N19" s="14"/>
      <c r="O19" s="14"/>
      <c r="P19" s="14"/>
      <c r="X19" s="203" t="s">
        <v>122</v>
      </c>
      <c r="Y19" s="5"/>
      <c r="Z19" s="5"/>
      <c r="AX19" s="3"/>
    </row>
    <row r="20" spans="1:50" s="4" customFormat="1" x14ac:dyDescent="0.3">
      <c r="A20" s="343"/>
      <c r="C20" s="68" t="s">
        <v>124</v>
      </c>
      <c r="D20" s="84"/>
      <c r="E20" s="267"/>
      <c r="F20" s="267"/>
      <c r="G20" s="267"/>
      <c r="H20" s="267"/>
      <c r="I20" s="267"/>
      <c r="J20" s="267"/>
      <c r="K20" s="267"/>
      <c r="L20" s="267"/>
      <c r="M20" s="267"/>
      <c r="N20" s="267"/>
      <c r="O20" s="267"/>
      <c r="P20" s="267"/>
      <c r="Q20" s="267"/>
      <c r="R20" s="267"/>
      <c r="S20" s="267"/>
      <c r="T20" s="267"/>
      <c r="U20" s="267"/>
      <c r="V20" s="267"/>
      <c r="W20" s="267"/>
      <c r="X20" s="267"/>
      <c r="Y20" s="5"/>
      <c r="Z20" s="5"/>
      <c r="AX20" s="3"/>
    </row>
    <row r="21" spans="1:50" s="4" customFormat="1" x14ac:dyDescent="0.3">
      <c r="A21" s="343"/>
      <c r="C21" s="68" t="s">
        <v>128</v>
      </c>
      <c r="D21" s="84"/>
      <c r="E21" s="267"/>
      <c r="F21" s="267"/>
      <c r="G21" s="267"/>
      <c r="H21" s="267"/>
      <c r="I21" s="267"/>
      <c r="J21" s="267"/>
      <c r="K21" s="267"/>
      <c r="L21" s="267"/>
      <c r="M21" s="267"/>
      <c r="N21" s="267"/>
      <c r="O21" s="267"/>
      <c r="P21" s="267"/>
      <c r="Q21" s="267"/>
      <c r="R21" s="267"/>
      <c r="S21" s="267"/>
      <c r="T21" s="267"/>
      <c r="U21" s="267"/>
      <c r="V21" s="267"/>
      <c r="W21" s="267"/>
      <c r="X21" s="267"/>
      <c r="Y21" s="5"/>
      <c r="Z21" s="5"/>
      <c r="AX21" s="3"/>
    </row>
    <row r="22" spans="1:50" s="4" customFormat="1" x14ac:dyDescent="0.3">
      <c r="A22" s="343"/>
      <c r="C22" s="33" t="s">
        <v>34</v>
      </c>
      <c r="D22" s="84"/>
      <c r="E22" s="267"/>
      <c r="F22" s="267"/>
      <c r="G22" s="267"/>
      <c r="H22" s="267"/>
      <c r="I22" s="267"/>
      <c r="J22" s="267"/>
      <c r="K22" s="267"/>
      <c r="L22" s="267"/>
      <c r="M22" s="267"/>
      <c r="N22" s="267"/>
      <c r="O22" s="267"/>
      <c r="P22" s="267"/>
      <c r="Q22" s="267"/>
      <c r="R22" s="267"/>
      <c r="S22" s="267"/>
      <c r="T22" s="267"/>
      <c r="U22" s="267"/>
      <c r="V22" s="267"/>
      <c r="W22" s="267"/>
      <c r="X22" s="267"/>
      <c r="Y22" s="5"/>
      <c r="Z22" s="5"/>
      <c r="AX22" s="3"/>
    </row>
    <row r="23" spans="1:50" s="4" customFormat="1" x14ac:dyDescent="0.3">
      <c r="A23" s="343"/>
      <c r="C23" s="13"/>
      <c r="D23" s="13"/>
      <c r="E23" s="14"/>
      <c r="F23" s="14"/>
      <c r="G23" s="14"/>
      <c r="H23" s="14"/>
      <c r="I23" s="14"/>
      <c r="J23" s="14"/>
      <c r="K23" s="14"/>
      <c r="L23" s="14"/>
      <c r="M23" s="14"/>
      <c r="N23" s="14"/>
      <c r="O23" s="14"/>
      <c r="P23" s="14"/>
      <c r="Y23" s="5"/>
      <c r="Z23" s="5"/>
      <c r="AX23" s="3"/>
    </row>
    <row r="24" spans="1:50" s="13" customFormat="1" x14ac:dyDescent="0.3">
      <c r="A24" s="343"/>
      <c r="C24" s="211" t="s">
        <v>148</v>
      </c>
      <c r="D24" s="84"/>
      <c r="E24" s="21">
        <f>+E20-E21-E22</f>
        <v>0</v>
      </c>
      <c r="F24" s="21">
        <f t="shared" ref="F24:X24" si="10">+F20-F21-F22</f>
        <v>0</v>
      </c>
      <c r="G24" s="21">
        <f t="shared" si="10"/>
        <v>0</v>
      </c>
      <c r="H24" s="21">
        <f t="shared" si="10"/>
        <v>0</v>
      </c>
      <c r="I24" s="21">
        <f t="shared" si="10"/>
        <v>0</v>
      </c>
      <c r="J24" s="21">
        <f t="shared" si="10"/>
        <v>0</v>
      </c>
      <c r="K24" s="21">
        <f t="shared" si="10"/>
        <v>0</v>
      </c>
      <c r="L24" s="21">
        <f t="shared" si="10"/>
        <v>0</v>
      </c>
      <c r="M24" s="21">
        <f t="shared" si="10"/>
        <v>0</v>
      </c>
      <c r="N24" s="21">
        <f t="shared" si="10"/>
        <v>0</v>
      </c>
      <c r="O24" s="21">
        <f t="shared" si="10"/>
        <v>0</v>
      </c>
      <c r="P24" s="21">
        <f t="shared" si="10"/>
        <v>0</v>
      </c>
      <c r="Q24" s="21">
        <f t="shared" si="10"/>
        <v>0</v>
      </c>
      <c r="R24" s="21">
        <f t="shared" si="10"/>
        <v>0</v>
      </c>
      <c r="S24" s="21">
        <f t="shared" si="10"/>
        <v>0</v>
      </c>
      <c r="T24" s="21">
        <f t="shared" si="10"/>
        <v>0</v>
      </c>
      <c r="U24" s="21">
        <f t="shared" si="10"/>
        <v>0</v>
      </c>
      <c r="V24" s="21">
        <f t="shared" si="10"/>
        <v>0</v>
      </c>
      <c r="W24" s="21">
        <f>+W20-W21-W22</f>
        <v>0</v>
      </c>
      <c r="X24" s="21">
        <f t="shared" si="10"/>
        <v>0</v>
      </c>
      <c r="Y24" s="4"/>
      <c r="Z24" s="4"/>
      <c r="AA24" s="4"/>
      <c r="AB24" s="4"/>
      <c r="AC24" s="4"/>
      <c r="AD24" s="4"/>
      <c r="AE24" s="4"/>
      <c r="AF24" s="4"/>
      <c r="AG24" s="4"/>
      <c r="AH24" s="4"/>
      <c r="AI24" s="4"/>
      <c r="AJ24" s="4"/>
      <c r="AK24" s="4"/>
      <c r="AL24" s="4"/>
      <c r="AM24" s="4"/>
      <c r="AN24" s="4"/>
      <c r="AO24" s="4"/>
      <c r="AX24" s="14"/>
    </row>
    <row r="25" spans="1:50" s="4" customFormat="1" x14ac:dyDescent="0.3">
      <c r="A25" s="343"/>
      <c r="C25" s="13"/>
      <c r="D25" s="13"/>
      <c r="E25" s="14"/>
      <c r="F25" s="14"/>
      <c r="G25" s="14"/>
      <c r="H25" s="14"/>
      <c r="I25" s="14"/>
      <c r="J25" s="14"/>
      <c r="K25" s="14"/>
      <c r="L25" s="14"/>
      <c r="M25" s="14"/>
      <c r="N25" s="14"/>
      <c r="O25" s="14"/>
      <c r="P25" s="14"/>
      <c r="Q25" s="5"/>
      <c r="R25" s="5"/>
      <c r="S25" s="5"/>
      <c r="T25" s="5"/>
      <c r="U25" s="5"/>
      <c r="V25" s="5"/>
      <c r="W25" s="5"/>
      <c r="X25" s="5"/>
      <c r="Y25" s="5"/>
      <c r="Z25" s="5"/>
      <c r="AA25" s="5"/>
      <c r="AB25" s="5"/>
      <c r="AC25" s="5"/>
      <c r="AD25" s="5"/>
      <c r="AE25" s="5"/>
      <c r="AF25" s="5"/>
      <c r="AG25" s="5"/>
      <c r="AH25" s="5"/>
      <c r="AI25" s="5"/>
      <c r="AJ25" s="5"/>
      <c r="AK25" s="5"/>
      <c r="AL25" s="5"/>
      <c r="AM25" s="5"/>
      <c r="AN25" s="5"/>
      <c r="AO25" s="5"/>
      <c r="AX25" s="3"/>
    </row>
    <row r="26" spans="1:50" x14ac:dyDescent="0.3">
      <c r="A26" s="343"/>
      <c r="C26" s="85" t="s">
        <v>149</v>
      </c>
      <c r="D26" s="84"/>
      <c r="Q26" s="4"/>
      <c r="R26" s="4"/>
      <c r="S26" s="4"/>
      <c r="T26" s="4"/>
      <c r="U26" s="4"/>
      <c r="V26" s="4"/>
      <c r="W26" s="4"/>
      <c r="X26" s="4"/>
      <c r="Y26" s="4"/>
      <c r="Z26" s="4"/>
      <c r="AA26" s="4"/>
      <c r="AB26" s="4"/>
      <c r="AC26" s="4"/>
      <c r="AD26" s="4"/>
      <c r="AE26" s="4"/>
      <c r="AF26" s="4"/>
      <c r="AG26" s="4"/>
      <c r="AH26" s="4"/>
      <c r="AI26" s="4"/>
      <c r="AJ26" s="4"/>
      <c r="AK26" s="4"/>
      <c r="AL26" s="4"/>
      <c r="AM26" s="4"/>
      <c r="AN26" s="4"/>
      <c r="AO26" s="4"/>
    </row>
    <row r="27" spans="1:50" x14ac:dyDescent="0.3">
      <c r="A27" s="343"/>
      <c r="AN27" s="5"/>
      <c r="AO27" s="5"/>
    </row>
    <row r="28" spans="1:50" ht="12" x14ac:dyDescent="0.3">
      <c r="A28" s="343"/>
      <c r="C28" s="85" t="s">
        <v>171</v>
      </c>
      <c r="D28" s="85"/>
      <c r="E28" s="86">
        <f>(1+'I.2 Base'!$D$21)^E18</f>
        <v>1.04</v>
      </c>
      <c r="F28" s="86">
        <f>(1+'I.2 Base'!$D$21)^F18</f>
        <v>1.0816000000000001</v>
      </c>
      <c r="G28" s="86">
        <f>(1+'I.2 Base'!$D$21)^G18</f>
        <v>1.1248640000000001</v>
      </c>
      <c r="H28" s="86">
        <f>(1+'I.2 Base'!$D$21)^H18</f>
        <v>1.1698585600000002</v>
      </c>
      <c r="I28" s="86">
        <f>(1+'I.2 Base'!$D$21)^I18</f>
        <v>1.2166529024000003</v>
      </c>
      <c r="J28" s="86">
        <f>(1+'I.2 Base'!$D$21)^J18</f>
        <v>1.2653190184960004</v>
      </c>
      <c r="K28" s="86">
        <f>(1+'I.2 Base'!$D$21)^K18</f>
        <v>1.3159317792358403</v>
      </c>
      <c r="L28" s="86">
        <f>(1+'I.2 Base'!$D$21)^L18</f>
        <v>1.3685690504052741</v>
      </c>
      <c r="M28" s="86">
        <f>(1+'I.2 Base'!$D$21)^M18</f>
        <v>1.4233118124214852</v>
      </c>
      <c r="N28" s="86">
        <f>(1+'I.2 Base'!$D$21)^N18</f>
        <v>1.4802442849183446</v>
      </c>
      <c r="O28" s="86">
        <f>(1+'I.2 Base'!$D$21)^O18</f>
        <v>1.5394540563150783</v>
      </c>
      <c r="P28" s="86">
        <f>(1+'I.2 Base'!$D$21)^P18</f>
        <v>1.6010322185676817</v>
      </c>
      <c r="Q28" s="86">
        <f>(1+'I.2 Base'!$D$21)^Q18</f>
        <v>1.6650735073103891</v>
      </c>
      <c r="R28" s="86">
        <f>(1+'I.2 Base'!$D$21)^R18</f>
        <v>1.7316764476028046</v>
      </c>
      <c r="S28" s="86">
        <f>(1+'I.2 Base'!$D$21)^S18</f>
        <v>1.8009435055069167</v>
      </c>
      <c r="T28" s="86">
        <f>(1+'I.2 Base'!$D$21)^T18</f>
        <v>1.8729812457271937</v>
      </c>
      <c r="U28" s="86">
        <f>(1+'I.2 Base'!$D$21)^U18</f>
        <v>1.9479004955562815</v>
      </c>
      <c r="V28" s="86">
        <f>(1+'I.2 Base'!$D$21)^V18</f>
        <v>2.025816515378533</v>
      </c>
      <c r="W28" s="86">
        <f>(1+'I.2 Base'!$D$21)^W18</f>
        <v>2.1068491759936743</v>
      </c>
      <c r="X28" s="86">
        <f>(1+'I.2 Base'!$D$21)^X18</f>
        <v>2.1911231430334213</v>
      </c>
      <c r="Y28" s="4"/>
      <c r="Z28" s="4"/>
      <c r="AA28" s="4"/>
      <c r="AB28" s="4"/>
      <c r="AC28" s="4"/>
      <c r="AD28" s="4"/>
      <c r="AE28" s="4"/>
      <c r="AF28" s="4"/>
      <c r="AG28" s="4"/>
      <c r="AH28" s="4"/>
      <c r="AI28" s="4"/>
      <c r="AJ28" s="4"/>
      <c r="AK28" s="4"/>
      <c r="AL28" s="4"/>
      <c r="AM28" s="4"/>
      <c r="AN28" s="4"/>
      <c r="AO28" s="4"/>
    </row>
    <row r="29" spans="1:50" x14ac:dyDescent="0.3">
      <c r="A29" s="343"/>
      <c r="C29" s="53"/>
      <c r="D29" s="53"/>
      <c r="E29" s="82"/>
      <c r="F29" s="82"/>
      <c r="G29" s="82"/>
      <c r="H29" s="82"/>
      <c r="I29" s="82"/>
      <c r="J29" s="82"/>
      <c r="K29" s="82"/>
      <c r="L29" s="82"/>
      <c r="M29" s="82"/>
      <c r="N29" s="82"/>
      <c r="O29" s="82"/>
      <c r="P29" s="82"/>
      <c r="Q29" s="82"/>
      <c r="R29" s="82"/>
      <c r="S29" s="82"/>
      <c r="T29" s="82"/>
      <c r="U29" s="82"/>
      <c r="V29" s="82"/>
      <c r="W29" s="82"/>
      <c r="X29" s="82"/>
      <c r="Y29" s="4"/>
      <c r="Z29" s="4"/>
      <c r="AA29" s="4"/>
      <c r="AB29" s="4"/>
      <c r="AC29" s="4"/>
      <c r="AD29" s="4"/>
      <c r="AE29" s="4"/>
      <c r="AF29" s="4"/>
      <c r="AG29" s="4"/>
      <c r="AH29" s="4"/>
      <c r="AI29" s="4"/>
      <c r="AJ29" s="4"/>
      <c r="AK29" s="4"/>
      <c r="AL29" s="4"/>
      <c r="AM29" s="4"/>
      <c r="AN29" s="4"/>
      <c r="AO29" s="4"/>
    </row>
    <row r="30" spans="1:50" s="199" customFormat="1" ht="15.6" x14ac:dyDescent="0.3">
      <c r="A30" s="343"/>
      <c r="C30" s="352" t="s">
        <v>147</v>
      </c>
      <c r="D30" s="353"/>
      <c r="E30" s="79">
        <f>E24/E28</f>
        <v>0</v>
      </c>
      <c r="F30" s="79">
        <f t="shared" ref="F30:G30" si="11">F24/F28</f>
        <v>0</v>
      </c>
      <c r="G30" s="79">
        <f t="shared" si="11"/>
        <v>0</v>
      </c>
      <c r="H30" s="79">
        <f>H24/H28</f>
        <v>0</v>
      </c>
      <c r="I30" s="79">
        <f t="shared" ref="I30:P30" si="12">I24/I28</f>
        <v>0</v>
      </c>
      <c r="J30" s="79">
        <f t="shared" si="12"/>
        <v>0</v>
      </c>
      <c r="K30" s="79">
        <f t="shared" si="12"/>
        <v>0</v>
      </c>
      <c r="L30" s="79">
        <f t="shared" si="12"/>
        <v>0</v>
      </c>
      <c r="M30" s="79">
        <f t="shared" si="12"/>
        <v>0</v>
      </c>
      <c r="N30" s="79">
        <f t="shared" si="12"/>
        <v>0</v>
      </c>
      <c r="O30" s="79">
        <f t="shared" si="12"/>
        <v>0</v>
      </c>
      <c r="P30" s="79">
        <f t="shared" si="12"/>
        <v>0</v>
      </c>
      <c r="Q30" s="79">
        <f t="shared" ref="Q30:X30" si="13">Q24/Q28</f>
        <v>0</v>
      </c>
      <c r="R30" s="79">
        <f t="shared" si="13"/>
        <v>0</v>
      </c>
      <c r="S30" s="79">
        <f t="shared" si="13"/>
        <v>0</v>
      </c>
      <c r="T30" s="79">
        <f t="shared" si="13"/>
        <v>0</v>
      </c>
      <c r="U30" s="79">
        <f t="shared" si="13"/>
        <v>0</v>
      </c>
      <c r="V30" s="79">
        <f t="shared" si="13"/>
        <v>0</v>
      </c>
      <c r="W30" s="79">
        <f t="shared" si="13"/>
        <v>0</v>
      </c>
      <c r="X30" s="79">
        <f t="shared" si="13"/>
        <v>0</v>
      </c>
      <c r="Y30" s="207"/>
      <c r="Z30" s="207"/>
      <c r="AA30" s="207"/>
      <c r="AB30" s="207"/>
      <c r="AC30" s="207"/>
      <c r="AD30" s="207"/>
      <c r="AE30" s="207"/>
      <c r="AF30" s="207"/>
      <c r="AG30" s="207"/>
      <c r="AH30" s="207"/>
      <c r="AI30" s="207"/>
      <c r="AJ30" s="207"/>
      <c r="AK30" s="207"/>
      <c r="AL30" s="207"/>
      <c r="AM30" s="207"/>
      <c r="AN30" s="207"/>
      <c r="AO30" s="207"/>
      <c r="AX30" s="208"/>
    </row>
    <row r="31" spans="1:50" x14ac:dyDescent="0.3">
      <c r="A31" s="343"/>
      <c r="C31" s="53"/>
      <c r="E31" s="53"/>
      <c r="F31" s="82"/>
      <c r="G31" s="82"/>
      <c r="H31" s="82"/>
      <c r="I31" s="82"/>
      <c r="J31" s="82"/>
      <c r="K31" s="82"/>
      <c r="L31" s="82"/>
      <c r="M31" s="82"/>
      <c r="N31" s="82"/>
      <c r="O31" s="82"/>
      <c r="P31" s="82"/>
      <c r="Q31" s="4"/>
      <c r="R31" s="4"/>
      <c r="S31" s="4"/>
      <c r="T31" s="4"/>
      <c r="U31" s="4"/>
      <c r="V31" s="4"/>
      <c r="W31" s="4"/>
      <c r="X31" s="4"/>
      <c r="Y31" s="4"/>
      <c r="Z31" s="4"/>
      <c r="AA31" s="4"/>
      <c r="AB31" s="4"/>
      <c r="AC31" s="4"/>
      <c r="AD31" s="4"/>
      <c r="AE31" s="4"/>
      <c r="AF31" s="4"/>
      <c r="AG31" s="4"/>
      <c r="AH31" s="4"/>
      <c r="AI31" s="4"/>
      <c r="AJ31" s="4"/>
      <c r="AK31" s="4"/>
      <c r="AL31" s="4"/>
      <c r="AM31" s="4"/>
      <c r="AN31" s="4"/>
      <c r="AO31" s="4"/>
    </row>
    <row r="32" spans="1:50" s="183" customFormat="1" ht="21" x14ac:dyDescent="0.3">
      <c r="A32" s="343"/>
      <c r="C32" s="160" t="s">
        <v>146</v>
      </c>
      <c r="D32" s="212">
        <f>IF(SUM(E30:X30)&gt;0, SUM(E30:X30),0)</f>
        <v>0</v>
      </c>
      <c r="E32" s="204"/>
      <c r="F32" s="205"/>
      <c r="G32" s="205"/>
      <c r="H32" s="205"/>
      <c r="I32" s="205"/>
      <c r="J32" s="205"/>
      <c r="K32" s="205"/>
      <c r="L32" s="205"/>
      <c r="M32" s="205"/>
      <c r="N32" s="205"/>
      <c r="O32" s="205"/>
      <c r="P32" s="205"/>
      <c r="Q32" s="176"/>
      <c r="R32" s="176"/>
      <c r="S32" s="176"/>
      <c r="T32" s="176"/>
      <c r="U32" s="176"/>
      <c r="V32" s="176"/>
      <c r="W32" s="176"/>
      <c r="X32" s="176"/>
      <c r="Y32" s="176"/>
      <c r="Z32" s="176"/>
      <c r="AA32" s="176"/>
      <c r="AB32" s="176"/>
      <c r="AC32" s="176"/>
      <c r="AD32" s="176"/>
      <c r="AE32" s="176"/>
      <c r="AF32" s="176"/>
      <c r="AG32" s="176"/>
      <c r="AH32" s="176"/>
      <c r="AI32" s="176"/>
      <c r="AJ32" s="176"/>
      <c r="AK32" s="176"/>
      <c r="AL32" s="176"/>
      <c r="AM32" s="176"/>
      <c r="AN32" s="176"/>
      <c r="AO32" s="176"/>
      <c r="AX32" s="157"/>
    </row>
    <row r="33" spans="1:41" x14ac:dyDescent="0.3">
      <c r="E33" s="53"/>
      <c r="F33" s="82"/>
      <c r="G33" s="82"/>
      <c r="Q33" s="4"/>
      <c r="R33" s="4"/>
      <c r="S33" s="4"/>
      <c r="T33" s="4"/>
      <c r="U33" s="4"/>
      <c r="V33" s="4"/>
      <c r="W33" s="4"/>
      <c r="X33" s="4"/>
      <c r="Y33" s="4"/>
      <c r="Z33" s="4"/>
      <c r="AA33" s="4"/>
      <c r="AB33" s="4"/>
      <c r="AC33" s="4"/>
      <c r="AD33" s="4"/>
      <c r="AE33" s="4"/>
      <c r="AF33" s="4"/>
      <c r="AG33" s="4"/>
      <c r="AH33" s="4"/>
      <c r="AI33" s="4"/>
      <c r="AJ33" s="4"/>
      <c r="AK33" s="4"/>
      <c r="AL33" s="4"/>
      <c r="AM33" s="4"/>
      <c r="AN33" s="4"/>
      <c r="AO33" s="4"/>
    </row>
    <row r="34" spans="1:41" x14ac:dyDescent="0.3">
      <c r="E34" s="53"/>
      <c r="F34" s="82"/>
      <c r="G34" s="82"/>
      <c r="Q34" s="4"/>
      <c r="R34" s="4"/>
      <c r="S34" s="4"/>
      <c r="T34" s="4"/>
      <c r="U34" s="4"/>
      <c r="V34" s="4"/>
      <c r="W34" s="4"/>
      <c r="X34" s="4"/>
      <c r="Y34" s="4"/>
      <c r="Z34" s="4"/>
      <c r="AA34" s="4"/>
      <c r="AB34" s="4"/>
      <c r="AC34" s="4"/>
      <c r="AD34" s="4"/>
      <c r="AE34" s="4"/>
      <c r="AF34" s="4"/>
      <c r="AG34" s="4"/>
      <c r="AH34" s="4"/>
      <c r="AI34" s="4"/>
      <c r="AJ34" s="4"/>
      <c r="AK34" s="4"/>
      <c r="AL34" s="4"/>
      <c r="AM34" s="4"/>
      <c r="AN34" s="4"/>
      <c r="AO34" s="4"/>
    </row>
    <row r="35" spans="1:41" x14ac:dyDescent="0.3">
      <c r="E35" s="53"/>
      <c r="F35" s="82"/>
      <c r="G35" s="82"/>
      <c r="Q35" s="4"/>
      <c r="R35" s="4"/>
      <c r="S35" s="4"/>
      <c r="T35" s="4"/>
      <c r="U35" s="4"/>
      <c r="V35" s="4"/>
      <c r="W35" s="4"/>
      <c r="X35" s="4"/>
      <c r="Y35" s="4"/>
      <c r="Z35" s="4"/>
      <c r="AA35" s="4"/>
      <c r="AB35" s="4"/>
      <c r="AC35" s="4"/>
      <c r="AD35" s="4"/>
      <c r="AE35" s="4"/>
      <c r="AF35" s="4"/>
      <c r="AG35" s="4"/>
      <c r="AH35" s="4"/>
      <c r="AI35" s="4"/>
      <c r="AJ35" s="4"/>
      <c r="AK35" s="4"/>
      <c r="AL35" s="4"/>
      <c r="AM35" s="4"/>
      <c r="AN35" s="4"/>
      <c r="AO35" s="4"/>
    </row>
    <row r="36" spans="1:41" s="3" customFormat="1" x14ac:dyDescent="0.3">
      <c r="E36" s="89"/>
      <c r="F36" s="89"/>
      <c r="G36" s="89"/>
      <c r="H36" s="89"/>
      <c r="I36" s="89"/>
      <c r="J36" s="89"/>
      <c r="K36" s="89"/>
      <c r="L36" s="89"/>
    </row>
    <row r="39" spans="1:41" ht="21" customHeight="1" x14ac:dyDescent="0.3">
      <c r="C39" s="160" t="s">
        <v>199</v>
      </c>
      <c r="D39" s="302">
        <v>0</v>
      </c>
    </row>
    <row r="41" spans="1:41" ht="13.8" x14ac:dyDescent="0.3">
      <c r="C41" s="307" t="s">
        <v>203</v>
      </c>
    </row>
    <row r="42" spans="1:41" x14ac:dyDescent="0.3">
      <c r="C42" s="301"/>
    </row>
    <row r="43" spans="1:41" x14ac:dyDescent="0.3">
      <c r="A43" s="308"/>
      <c r="B43" s="309"/>
      <c r="C43" s="310"/>
      <c r="D43" s="309"/>
      <c r="E43" s="309"/>
      <c r="F43" s="309"/>
      <c r="G43" s="309"/>
      <c r="H43" s="309"/>
      <c r="I43" s="309"/>
      <c r="J43" s="311"/>
      <c r="K43" s="311"/>
      <c r="L43" s="311"/>
      <c r="M43" s="311"/>
      <c r="N43" s="311"/>
      <c r="O43" s="311"/>
      <c r="P43" s="311"/>
      <c r="Q43" s="311"/>
      <c r="R43" s="311"/>
      <c r="S43" s="311"/>
      <c r="T43" s="311"/>
      <c r="U43" s="311"/>
      <c r="V43" s="311"/>
      <c r="W43" s="311"/>
      <c r="X43" s="316"/>
    </row>
    <row r="44" spans="1:41" x14ac:dyDescent="0.3">
      <c r="A44" s="308"/>
      <c r="B44" s="312"/>
      <c r="C44" s="312"/>
      <c r="D44" s="312"/>
      <c r="E44" s="312"/>
      <c r="F44" s="312"/>
      <c r="G44" s="312"/>
      <c r="H44" s="312"/>
      <c r="I44" s="312"/>
      <c r="J44" s="313"/>
      <c r="K44" s="313"/>
      <c r="L44" s="313"/>
      <c r="M44" s="313"/>
      <c r="N44" s="313"/>
      <c r="O44" s="313"/>
      <c r="P44" s="313"/>
      <c r="Q44" s="313"/>
      <c r="R44" s="313"/>
      <c r="S44" s="313"/>
      <c r="T44" s="313"/>
      <c r="U44" s="313"/>
      <c r="V44" s="313"/>
      <c r="W44" s="313"/>
      <c r="X44" s="317"/>
    </row>
    <row r="45" spans="1:41" x14ac:dyDescent="0.3">
      <c r="A45" s="308"/>
      <c r="B45" s="312"/>
      <c r="C45" s="312"/>
      <c r="D45" s="312"/>
      <c r="E45" s="312"/>
      <c r="F45" s="312"/>
      <c r="G45" s="312"/>
      <c r="H45" s="312"/>
      <c r="I45" s="312"/>
      <c r="J45" s="313"/>
      <c r="K45" s="313"/>
      <c r="L45" s="313"/>
      <c r="M45" s="313"/>
      <c r="N45" s="313"/>
      <c r="O45" s="313"/>
      <c r="P45" s="313"/>
      <c r="Q45" s="313"/>
      <c r="R45" s="313"/>
      <c r="S45" s="313"/>
      <c r="T45" s="313"/>
      <c r="U45" s="313"/>
      <c r="V45" s="313"/>
      <c r="W45" s="313"/>
      <c r="X45" s="317"/>
    </row>
    <row r="46" spans="1:41" x14ac:dyDescent="0.3">
      <c r="A46" s="308"/>
      <c r="B46" s="312"/>
      <c r="C46" s="312"/>
      <c r="D46" s="312"/>
      <c r="E46" s="312"/>
      <c r="F46" s="312"/>
      <c r="G46" s="312"/>
      <c r="H46" s="312"/>
      <c r="I46" s="312"/>
      <c r="J46" s="313"/>
      <c r="K46" s="313"/>
      <c r="L46" s="313"/>
      <c r="M46" s="313"/>
      <c r="N46" s="313"/>
      <c r="O46" s="313"/>
      <c r="P46" s="313"/>
      <c r="Q46" s="313"/>
      <c r="R46" s="313"/>
      <c r="S46" s="313"/>
      <c r="T46" s="313"/>
      <c r="U46" s="313"/>
      <c r="V46" s="313"/>
      <c r="W46" s="313"/>
      <c r="X46" s="317"/>
    </row>
    <row r="47" spans="1:41" x14ac:dyDescent="0.3">
      <c r="A47" s="308"/>
      <c r="B47" s="312"/>
      <c r="C47" s="312"/>
      <c r="D47" s="312"/>
      <c r="E47" s="312"/>
      <c r="F47" s="312"/>
      <c r="G47" s="312"/>
      <c r="H47" s="312"/>
      <c r="I47" s="312"/>
      <c r="J47" s="313"/>
      <c r="K47" s="313"/>
      <c r="L47" s="313"/>
      <c r="M47" s="313"/>
      <c r="N47" s="313"/>
      <c r="O47" s="313"/>
      <c r="P47" s="313"/>
      <c r="Q47" s="313"/>
      <c r="R47" s="313"/>
      <c r="S47" s="313"/>
      <c r="T47" s="313"/>
      <c r="U47" s="313"/>
      <c r="V47" s="313"/>
      <c r="W47" s="313"/>
      <c r="X47" s="317"/>
    </row>
    <row r="48" spans="1:41" x14ac:dyDescent="0.3">
      <c r="A48" s="308"/>
      <c r="B48" s="312"/>
      <c r="C48" s="312"/>
      <c r="D48" s="312"/>
      <c r="E48" s="312"/>
      <c r="F48" s="312"/>
      <c r="G48" s="312"/>
      <c r="H48" s="312"/>
      <c r="I48" s="312"/>
      <c r="J48" s="313"/>
      <c r="K48" s="313"/>
      <c r="L48" s="313"/>
      <c r="M48" s="313"/>
      <c r="N48" s="313"/>
      <c r="O48" s="313"/>
      <c r="P48" s="313"/>
      <c r="Q48" s="313"/>
      <c r="R48" s="313"/>
      <c r="S48" s="313"/>
      <c r="T48" s="313"/>
      <c r="U48" s="313"/>
      <c r="V48" s="313"/>
      <c r="W48" s="313"/>
      <c r="X48" s="317"/>
    </row>
    <row r="49" spans="1:24" x14ac:dyDescent="0.3">
      <c r="A49" s="308"/>
      <c r="B49" s="312"/>
      <c r="C49" s="312"/>
      <c r="D49" s="312"/>
      <c r="E49" s="312"/>
      <c r="F49" s="312"/>
      <c r="G49" s="312"/>
      <c r="H49" s="312"/>
      <c r="I49" s="312"/>
      <c r="J49" s="313"/>
      <c r="K49" s="313"/>
      <c r="L49" s="313"/>
      <c r="M49" s="313"/>
      <c r="N49" s="313"/>
      <c r="O49" s="313"/>
      <c r="P49" s="313"/>
      <c r="Q49" s="313"/>
      <c r="R49" s="313"/>
      <c r="S49" s="313"/>
      <c r="T49" s="313"/>
      <c r="U49" s="313"/>
      <c r="V49" s="313"/>
      <c r="W49" s="313"/>
      <c r="X49" s="317"/>
    </row>
    <row r="50" spans="1:24" x14ac:dyDescent="0.3">
      <c r="A50" s="308"/>
      <c r="B50" s="312"/>
      <c r="C50" s="312"/>
      <c r="D50" s="312"/>
      <c r="E50" s="312"/>
      <c r="F50" s="312"/>
      <c r="G50" s="312"/>
      <c r="H50" s="312"/>
      <c r="I50" s="312"/>
      <c r="J50" s="313"/>
      <c r="K50" s="313"/>
      <c r="L50" s="313"/>
      <c r="M50" s="313"/>
      <c r="N50" s="313"/>
      <c r="O50" s="313"/>
      <c r="P50" s="313"/>
      <c r="Q50" s="313"/>
      <c r="R50" s="313"/>
      <c r="S50" s="313"/>
      <c r="T50" s="313"/>
      <c r="U50" s="313"/>
      <c r="V50" s="313"/>
      <c r="W50" s="313"/>
      <c r="X50" s="317"/>
    </row>
    <row r="51" spans="1:24" x14ac:dyDescent="0.3">
      <c r="A51" s="308"/>
      <c r="B51" s="312"/>
      <c r="C51" s="312"/>
      <c r="D51" s="312"/>
      <c r="E51" s="312"/>
      <c r="F51" s="312"/>
      <c r="G51" s="312"/>
      <c r="H51" s="312"/>
      <c r="I51" s="312"/>
      <c r="J51" s="313"/>
      <c r="K51" s="313"/>
      <c r="L51" s="313"/>
      <c r="M51" s="313"/>
      <c r="N51" s="313"/>
      <c r="O51" s="313"/>
      <c r="P51" s="313"/>
      <c r="Q51" s="313"/>
      <c r="R51" s="313"/>
      <c r="S51" s="313"/>
      <c r="T51" s="313"/>
      <c r="U51" s="313"/>
      <c r="V51" s="313"/>
      <c r="W51" s="313"/>
      <c r="X51" s="317"/>
    </row>
    <row r="52" spans="1:24" x14ac:dyDescent="0.3">
      <c r="A52" s="308"/>
      <c r="B52" s="312"/>
      <c r="C52" s="312"/>
      <c r="D52" s="312"/>
      <c r="E52" s="312"/>
      <c r="F52" s="312"/>
      <c r="G52" s="312"/>
      <c r="H52" s="312"/>
      <c r="I52" s="312"/>
      <c r="J52" s="313"/>
      <c r="K52" s="313"/>
      <c r="L52" s="313"/>
      <c r="M52" s="313"/>
      <c r="N52" s="313"/>
      <c r="O52" s="313"/>
      <c r="P52" s="313"/>
      <c r="Q52" s="313"/>
      <c r="R52" s="313"/>
      <c r="S52" s="313"/>
      <c r="T52" s="313"/>
      <c r="U52" s="313"/>
      <c r="V52" s="313"/>
      <c r="W52" s="313"/>
      <c r="X52" s="317"/>
    </row>
    <row r="53" spans="1:24" x14ac:dyDescent="0.3">
      <c r="A53" s="308"/>
      <c r="B53" s="312"/>
      <c r="C53" s="312"/>
      <c r="D53" s="312"/>
      <c r="E53" s="312"/>
      <c r="F53" s="312"/>
      <c r="G53" s="312"/>
      <c r="H53" s="312"/>
      <c r="I53" s="312"/>
      <c r="J53" s="313"/>
      <c r="K53" s="313"/>
      <c r="L53" s="313"/>
      <c r="M53" s="313"/>
      <c r="N53" s="313"/>
      <c r="O53" s="313"/>
      <c r="P53" s="313"/>
      <c r="Q53" s="313"/>
      <c r="R53" s="313"/>
      <c r="S53" s="313"/>
      <c r="T53" s="313"/>
      <c r="U53" s="313"/>
      <c r="V53" s="313"/>
      <c r="W53" s="313"/>
      <c r="X53" s="317"/>
    </row>
    <row r="54" spans="1:24" x14ac:dyDescent="0.3">
      <c r="A54" s="308"/>
      <c r="B54" s="312"/>
      <c r="C54" s="312"/>
      <c r="D54" s="312"/>
      <c r="E54" s="312"/>
      <c r="F54" s="312"/>
      <c r="G54" s="312"/>
      <c r="H54" s="312"/>
      <c r="I54" s="312"/>
      <c r="J54" s="313"/>
      <c r="K54" s="313"/>
      <c r="L54" s="313"/>
      <c r="M54" s="313"/>
      <c r="N54" s="313"/>
      <c r="O54" s="313"/>
      <c r="P54" s="313"/>
      <c r="Q54" s="313"/>
      <c r="R54" s="313"/>
      <c r="S54" s="313"/>
      <c r="T54" s="313"/>
      <c r="U54" s="313"/>
      <c r="V54" s="313"/>
      <c r="W54" s="313"/>
      <c r="X54" s="317"/>
    </row>
    <row r="55" spans="1:24" x14ac:dyDescent="0.3">
      <c r="A55" s="308"/>
      <c r="B55" s="312"/>
      <c r="C55" s="312"/>
      <c r="D55" s="312"/>
      <c r="E55" s="312"/>
      <c r="F55" s="312"/>
      <c r="G55" s="312"/>
      <c r="H55" s="312"/>
      <c r="I55" s="312"/>
      <c r="J55" s="313"/>
      <c r="K55" s="313"/>
      <c r="L55" s="313"/>
      <c r="M55" s="313"/>
      <c r="N55" s="313"/>
      <c r="O55" s="313"/>
      <c r="P55" s="313"/>
      <c r="Q55" s="313"/>
      <c r="R55" s="313"/>
      <c r="S55" s="313"/>
      <c r="T55" s="313"/>
      <c r="U55" s="313"/>
      <c r="V55" s="313"/>
      <c r="W55" s="313"/>
      <c r="X55" s="317"/>
    </row>
    <row r="56" spans="1:24" x14ac:dyDescent="0.3">
      <c r="A56" s="308"/>
      <c r="B56" s="312"/>
      <c r="C56" s="312"/>
      <c r="D56" s="312"/>
      <c r="E56" s="312"/>
      <c r="F56" s="312"/>
      <c r="G56" s="312"/>
      <c r="H56" s="312"/>
      <c r="I56" s="312"/>
      <c r="J56" s="313"/>
      <c r="K56" s="313"/>
      <c r="L56" s="313"/>
      <c r="M56" s="313"/>
      <c r="N56" s="313"/>
      <c r="O56" s="313"/>
      <c r="P56" s="313"/>
      <c r="Q56" s="313"/>
      <c r="R56" s="313"/>
      <c r="S56" s="313"/>
      <c r="T56" s="313"/>
      <c r="U56" s="313"/>
      <c r="V56" s="313"/>
      <c r="W56" s="313"/>
      <c r="X56" s="317"/>
    </row>
    <row r="57" spans="1:24" x14ac:dyDescent="0.3">
      <c r="A57" s="308"/>
      <c r="B57" s="312"/>
      <c r="C57" s="312"/>
      <c r="D57" s="312"/>
      <c r="E57" s="312"/>
      <c r="F57" s="312"/>
      <c r="G57" s="312"/>
      <c r="H57" s="312"/>
      <c r="I57" s="312"/>
      <c r="J57" s="313"/>
      <c r="K57" s="313"/>
      <c r="L57" s="313"/>
      <c r="M57" s="313"/>
      <c r="N57" s="313"/>
      <c r="O57" s="313"/>
      <c r="P57" s="313"/>
      <c r="Q57" s="313"/>
      <c r="R57" s="313"/>
      <c r="S57" s="313"/>
      <c r="T57" s="313"/>
      <c r="U57" s="313"/>
      <c r="V57" s="313"/>
      <c r="W57" s="313"/>
      <c r="X57" s="317"/>
    </row>
    <row r="58" spans="1:24" x14ac:dyDescent="0.3">
      <c r="A58" s="308"/>
      <c r="B58" s="312"/>
      <c r="C58" s="312"/>
      <c r="D58" s="312"/>
      <c r="E58" s="312"/>
      <c r="F58" s="312"/>
      <c r="G58" s="312"/>
      <c r="H58" s="312"/>
      <c r="I58" s="312"/>
      <c r="J58" s="313"/>
      <c r="K58" s="313"/>
      <c r="L58" s="313"/>
      <c r="M58" s="313"/>
      <c r="N58" s="313"/>
      <c r="O58" s="313"/>
      <c r="P58" s="313"/>
      <c r="Q58" s="313"/>
      <c r="R58" s="313"/>
      <c r="S58" s="313"/>
      <c r="T58" s="313"/>
      <c r="U58" s="313"/>
      <c r="V58" s="313"/>
      <c r="W58" s="313"/>
      <c r="X58" s="317"/>
    </row>
    <row r="59" spans="1:24" x14ac:dyDescent="0.3">
      <c r="A59" s="308"/>
      <c r="B59" s="312"/>
      <c r="C59" s="312"/>
      <c r="D59" s="312"/>
      <c r="E59" s="312"/>
      <c r="F59" s="312"/>
      <c r="G59" s="312"/>
      <c r="H59" s="312"/>
      <c r="I59" s="312"/>
      <c r="J59" s="313"/>
      <c r="K59" s="313"/>
      <c r="L59" s="313"/>
      <c r="M59" s="313"/>
      <c r="N59" s="313"/>
      <c r="O59" s="313"/>
      <c r="P59" s="313"/>
      <c r="Q59" s="313"/>
      <c r="R59" s="313"/>
      <c r="S59" s="313"/>
      <c r="T59" s="313"/>
      <c r="U59" s="313"/>
      <c r="V59" s="313"/>
      <c r="W59" s="313"/>
      <c r="X59" s="317"/>
    </row>
    <row r="60" spans="1:24" x14ac:dyDescent="0.3">
      <c r="A60" s="308"/>
      <c r="B60" s="312"/>
      <c r="C60" s="312"/>
      <c r="D60" s="312"/>
      <c r="E60" s="312"/>
      <c r="F60" s="312"/>
      <c r="G60" s="312"/>
      <c r="H60" s="312"/>
      <c r="I60" s="312"/>
      <c r="J60" s="313"/>
      <c r="K60" s="313"/>
      <c r="L60" s="313"/>
      <c r="M60" s="313"/>
      <c r="N60" s="313"/>
      <c r="O60" s="313"/>
      <c r="P60" s="313"/>
      <c r="Q60" s="313"/>
      <c r="R60" s="313"/>
      <c r="S60" s="313"/>
      <c r="T60" s="313"/>
      <c r="U60" s="313"/>
      <c r="V60" s="313"/>
      <c r="W60" s="313"/>
      <c r="X60" s="317"/>
    </row>
    <row r="61" spans="1:24" x14ac:dyDescent="0.3">
      <c r="A61" s="308"/>
      <c r="B61" s="312"/>
      <c r="C61" s="312"/>
      <c r="D61" s="312"/>
      <c r="E61" s="312"/>
      <c r="F61" s="312"/>
      <c r="G61" s="312"/>
      <c r="H61" s="312"/>
      <c r="I61" s="312"/>
      <c r="J61" s="313"/>
      <c r="K61" s="313"/>
      <c r="L61" s="313"/>
      <c r="M61" s="313"/>
      <c r="N61" s="313"/>
      <c r="O61" s="313"/>
      <c r="P61" s="313"/>
      <c r="Q61" s="313"/>
      <c r="R61" s="313"/>
      <c r="S61" s="313"/>
      <c r="T61" s="313"/>
      <c r="U61" s="313"/>
      <c r="V61" s="313"/>
      <c r="W61" s="313"/>
      <c r="X61" s="317"/>
    </row>
    <row r="62" spans="1:24" x14ac:dyDescent="0.3">
      <c r="A62" s="308"/>
      <c r="B62" s="312"/>
      <c r="C62" s="312"/>
      <c r="D62" s="312"/>
      <c r="E62" s="312"/>
      <c r="F62" s="312"/>
      <c r="G62" s="312"/>
      <c r="H62" s="312"/>
      <c r="I62" s="312"/>
      <c r="J62" s="313"/>
      <c r="K62" s="313"/>
      <c r="L62" s="313"/>
      <c r="M62" s="313"/>
      <c r="N62" s="313"/>
      <c r="O62" s="313"/>
      <c r="P62" s="313"/>
      <c r="Q62" s="313"/>
      <c r="R62" s="313"/>
      <c r="S62" s="313"/>
      <c r="T62" s="313"/>
      <c r="U62" s="313"/>
      <c r="V62" s="313"/>
      <c r="W62" s="313"/>
      <c r="X62" s="317"/>
    </row>
    <row r="63" spans="1:24" x14ac:dyDescent="0.3">
      <c r="A63" s="308"/>
      <c r="B63" s="312"/>
      <c r="C63" s="312"/>
      <c r="D63" s="312"/>
      <c r="E63" s="312"/>
      <c r="F63" s="312"/>
      <c r="G63" s="312"/>
      <c r="H63" s="312"/>
      <c r="I63" s="312"/>
      <c r="J63" s="313"/>
      <c r="K63" s="313"/>
      <c r="L63" s="313"/>
      <c r="M63" s="313"/>
      <c r="N63" s="313"/>
      <c r="O63" s="313"/>
      <c r="P63" s="313"/>
      <c r="Q63" s="313"/>
      <c r="R63" s="313"/>
      <c r="S63" s="313"/>
      <c r="T63" s="313"/>
      <c r="U63" s="313"/>
      <c r="V63" s="313"/>
      <c r="W63" s="313"/>
      <c r="X63" s="317"/>
    </row>
    <row r="64" spans="1:24" x14ac:dyDescent="0.3">
      <c r="A64" s="308"/>
      <c r="B64" s="312"/>
      <c r="C64" s="312"/>
      <c r="D64" s="312"/>
      <c r="E64" s="312"/>
      <c r="F64" s="312"/>
      <c r="G64" s="312"/>
      <c r="H64" s="312"/>
      <c r="I64" s="312"/>
      <c r="J64" s="313"/>
      <c r="K64" s="313"/>
      <c r="L64" s="313"/>
      <c r="M64" s="313"/>
      <c r="N64" s="313"/>
      <c r="O64" s="313"/>
      <c r="P64" s="313"/>
      <c r="Q64" s="313"/>
      <c r="R64" s="313"/>
      <c r="S64" s="313"/>
      <c r="T64" s="313"/>
      <c r="U64" s="313"/>
      <c r="V64" s="313"/>
      <c r="W64" s="313"/>
      <c r="X64" s="317"/>
    </row>
    <row r="65" spans="1:24" x14ac:dyDescent="0.3">
      <c r="A65" s="308"/>
      <c r="B65" s="312"/>
      <c r="C65" s="312"/>
      <c r="D65" s="312"/>
      <c r="E65" s="312"/>
      <c r="F65" s="312"/>
      <c r="G65" s="312"/>
      <c r="H65" s="312"/>
      <c r="I65" s="312"/>
      <c r="J65" s="313"/>
      <c r="K65" s="313"/>
      <c r="L65" s="313"/>
      <c r="M65" s="313"/>
      <c r="N65" s="313"/>
      <c r="O65" s="313"/>
      <c r="P65" s="313"/>
      <c r="Q65" s="313"/>
      <c r="R65" s="313"/>
      <c r="S65" s="313"/>
      <c r="T65" s="313"/>
      <c r="U65" s="313"/>
      <c r="V65" s="313"/>
      <c r="W65" s="313"/>
      <c r="X65" s="317"/>
    </row>
    <row r="66" spans="1:24" x14ac:dyDescent="0.3">
      <c r="A66" s="308"/>
      <c r="B66" s="312"/>
      <c r="C66" s="312"/>
      <c r="D66" s="312"/>
      <c r="E66" s="312"/>
      <c r="F66" s="312"/>
      <c r="G66" s="312"/>
      <c r="H66" s="312"/>
      <c r="I66" s="312"/>
      <c r="J66" s="313"/>
      <c r="K66" s="313"/>
      <c r="L66" s="313"/>
      <c r="M66" s="313"/>
      <c r="N66" s="313"/>
      <c r="O66" s="313"/>
      <c r="P66" s="313"/>
      <c r="Q66" s="313"/>
      <c r="R66" s="313"/>
      <c r="S66" s="313"/>
      <c r="T66" s="313"/>
      <c r="U66" s="313"/>
      <c r="V66" s="313"/>
      <c r="W66" s="313"/>
      <c r="X66" s="317"/>
    </row>
    <row r="67" spans="1:24" x14ac:dyDescent="0.3">
      <c r="A67" s="308"/>
      <c r="B67" s="312"/>
      <c r="C67" s="312"/>
      <c r="D67" s="312"/>
      <c r="E67" s="312"/>
      <c r="F67" s="312"/>
      <c r="G67" s="312"/>
      <c r="H67" s="312"/>
      <c r="I67" s="312"/>
      <c r="J67" s="313"/>
      <c r="K67" s="313"/>
      <c r="L67" s="313"/>
      <c r="M67" s="313"/>
      <c r="N67" s="313"/>
      <c r="O67" s="313"/>
      <c r="P67" s="313"/>
      <c r="Q67" s="313"/>
      <c r="R67" s="313"/>
      <c r="S67" s="313"/>
      <c r="T67" s="313"/>
      <c r="U67" s="313"/>
      <c r="V67" s="313"/>
      <c r="W67" s="313"/>
      <c r="X67" s="317"/>
    </row>
    <row r="68" spans="1:24" x14ac:dyDescent="0.3">
      <c r="A68" s="308"/>
      <c r="B68" s="312"/>
      <c r="C68" s="312"/>
      <c r="D68" s="312"/>
      <c r="E68" s="312"/>
      <c r="F68" s="312"/>
      <c r="G68" s="312"/>
      <c r="H68" s="312"/>
      <c r="I68" s="312"/>
      <c r="J68" s="313"/>
      <c r="K68" s="313"/>
      <c r="L68" s="313"/>
      <c r="M68" s="313"/>
      <c r="N68" s="313"/>
      <c r="O68" s="313"/>
      <c r="P68" s="313"/>
      <c r="Q68" s="313"/>
      <c r="R68" s="313"/>
      <c r="S68" s="313"/>
      <c r="T68" s="313"/>
      <c r="U68" s="313"/>
      <c r="V68" s="313"/>
      <c r="W68" s="313"/>
      <c r="X68" s="317"/>
    </row>
    <row r="69" spans="1:24" x14ac:dyDescent="0.3">
      <c r="A69" s="308"/>
      <c r="B69" s="312"/>
      <c r="C69" s="312"/>
      <c r="D69" s="312"/>
      <c r="E69" s="312"/>
      <c r="F69" s="312"/>
      <c r="G69" s="312"/>
      <c r="H69" s="312"/>
      <c r="I69" s="312"/>
      <c r="J69" s="313"/>
      <c r="K69" s="313"/>
      <c r="L69" s="313"/>
      <c r="M69" s="313"/>
      <c r="N69" s="313"/>
      <c r="O69" s="313"/>
      <c r="P69" s="313"/>
      <c r="Q69" s="313"/>
      <c r="R69" s="313"/>
      <c r="S69" s="313"/>
      <c r="T69" s="313"/>
      <c r="U69" s="313"/>
      <c r="V69" s="313"/>
      <c r="W69" s="313"/>
      <c r="X69" s="317"/>
    </row>
    <row r="70" spans="1:24" x14ac:dyDescent="0.3">
      <c r="A70" s="308"/>
      <c r="B70" s="312"/>
      <c r="C70" s="312"/>
      <c r="D70" s="312"/>
      <c r="E70" s="312"/>
      <c r="F70" s="312"/>
      <c r="G70" s="312"/>
      <c r="H70" s="312"/>
      <c r="I70" s="312"/>
      <c r="J70" s="313"/>
      <c r="K70" s="313"/>
      <c r="L70" s="313"/>
      <c r="M70" s="313"/>
      <c r="N70" s="313"/>
      <c r="O70" s="313"/>
      <c r="P70" s="313"/>
      <c r="Q70" s="313"/>
      <c r="R70" s="313"/>
      <c r="S70" s="313"/>
      <c r="T70" s="313"/>
      <c r="U70" s="313"/>
      <c r="V70" s="313"/>
      <c r="W70" s="313"/>
      <c r="X70" s="317"/>
    </row>
    <row r="71" spans="1:24" x14ac:dyDescent="0.3">
      <c r="A71" s="308"/>
      <c r="B71" s="312"/>
      <c r="C71" s="312"/>
      <c r="D71" s="312"/>
      <c r="E71" s="312"/>
      <c r="F71" s="312"/>
      <c r="G71" s="312"/>
      <c r="H71" s="312"/>
      <c r="I71" s="312"/>
      <c r="J71" s="313"/>
      <c r="K71" s="313"/>
      <c r="L71" s="313"/>
      <c r="M71" s="313"/>
      <c r="N71" s="313"/>
      <c r="O71" s="313"/>
      <c r="P71" s="313"/>
      <c r="Q71" s="313"/>
      <c r="R71" s="313"/>
      <c r="S71" s="313"/>
      <c r="T71" s="313"/>
      <c r="U71" s="313"/>
      <c r="V71" s="313"/>
      <c r="W71" s="313"/>
      <c r="X71" s="317"/>
    </row>
    <row r="72" spans="1:24" x14ac:dyDescent="0.3">
      <c r="A72" s="308"/>
      <c r="B72" s="312"/>
      <c r="C72" s="312"/>
      <c r="D72" s="312"/>
      <c r="E72" s="312"/>
      <c r="F72" s="312"/>
      <c r="G72" s="312"/>
      <c r="H72" s="312"/>
      <c r="I72" s="312"/>
      <c r="J72" s="313"/>
      <c r="K72" s="313"/>
      <c r="L72" s="313"/>
      <c r="M72" s="313"/>
      <c r="N72" s="313"/>
      <c r="O72" s="313"/>
      <c r="P72" s="313"/>
      <c r="Q72" s="313"/>
      <c r="R72" s="313"/>
      <c r="S72" s="313"/>
      <c r="T72" s="313"/>
      <c r="U72" s="313"/>
      <c r="V72" s="313"/>
      <c r="W72" s="313"/>
      <c r="X72" s="317"/>
    </row>
    <row r="73" spans="1:24" x14ac:dyDescent="0.3">
      <c r="A73" s="308"/>
      <c r="B73" s="312"/>
      <c r="C73" s="312"/>
      <c r="D73" s="312"/>
      <c r="E73" s="312"/>
      <c r="F73" s="312"/>
      <c r="G73" s="312"/>
      <c r="H73" s="312"/>
      <c r="I73" s="312"/>
      <c r="J73" s="313"/>
      <c r="K73" s="313"/>
      <c r="L73" s="313"/>
      <c r="M73" s="313"/>
      <c r="N73" s="313"/>
      <c r="O73" s="313"/>
      <c r="P73" s="313"/>
      <c r="Q73" s="313"/>
      <c r="R73" s="313"/>
      <c r="S73" s="313"/>
      <c r="T73" s="313"/>
      <c r="U73" s="313"/>
      <c r="V73" s="313"/>
      <c r="W73" s="313"/>
      <c r="X73" s="317"/>
    </row>
    <row r="74" spans="1:24" x14ac:dyDescent="0.3">
      <c r="A74" s="308"/>
      <c r="B74" s="312"/>
      <c r="C74" s="312"/>
      <c r="D74" s="312"/>
      <c r="E74" s="312"/>
      <c r="F74" s="312"/>
      <c r="G74" s="312"/>
      <c r="H74" s="312"/>
      <c r="I74" s="312"/>
      <c r="J74" s="313"/>
      <c r="K74" s="313"/>
      <c r="L74" s="313"/>
      <c r="M74" s="313"/>
      <c r="N74" s="313"/>
      <c r="O74" s="313"/>
      <c r="P74" s="313"/>
      <c r="Q74" s="313"/>
      <c r="R74" s="313"/>
      <c r="S74" s="313"/>
      <c r="T74" s="313"/>
      <c r="U74" s="313"/>
      <c r="V74" s="313"/>
      <c r="W74" s="313"/>
      <c r="X74" s="317"/>
    </row>
    <row r="75" spans="1:24" x14ac:dyDescent="0.3">
      <c r="A75" s="308"/>
      <c r="B75" s="312"/>
      <c r="C75" s="312"/>
      <c r="D75" s="312"/>
      <c r="E75" s="312"/>
      <c r="F75" s="312"/>
      <c r="G75" s="312"/>
      <c r="H75" s="312"/>
      <c r="I75" s="312"/>
      <c r="J75" s="313"/>
      <c r="K75" s="313"/>
      <c r="L75" s="313"/>
      <c r="M75" s="313"/>
      <c r="N75" s="313"/>
      <c r="O75" s="313"/>
      <c r="P75" s="313"/>
      <c r="Q75" s="313"/>
      <c r="R75" s="313"/>
      <c r="S75" s="313"/>
      <c r="T75" s="313"/>
      <c r="U75" s="313"/>
      <c r="V75" s="313"/>
      <c r="W75" s="313"/>
      <c r="X75" s="317"/>
    </row>
    <row r="76" spans="1:24" x14ac:dyDescent="0.3">
      <c r="A76" s="308"/>
      <c r="B76" s="312"/>
      <c r="C76" s="312"/>
      <c r="D76" s="312"/>
      <c r="E76" s="312"/>
      <c r="F76" s="312"/>
      <c r="G76" s="312"/>
      <c r="H76" s="312"/>
      <c r="I76" s="312"/>
      <c r="J76" s="313"/>
      <c r="K76" s="313"/>
      <c r="L76" s="313"/>
      <c r="M76" s="313"/>
      <c r="N76" s="313"/>
      <c r="O76" s="313"/>
      <c r="P76" s="313"/>
      <c r="Q76" s="313"/>
      <c r="R76" s="313"/>
      <c r="S76" s="313"/>
      <c r="T76" s="313"/>
      <c r="U76" s="313"/>
      <c r="V76" s="313"/>
      <c r="W76" s="313"/>
      <c r="X76" s="317"/>
    </row>
    <row r="77" spans="1:24" x14ac:dyDescent="0.3">
      <c r="A77" s="308"/>
      <c r="B77" s="312"/>
      <c r="C77" s="312"/>
      <c r="D77" s="312"/>
      <c r="E77" s="312"/>
      <c r="F77" s="312"/>
      <c r="G77" s="312"/>
      <c r="H77" s="312"/>
      <c r="I77" s="312"/>
      <c r="J77" s="313"/>
      <c r="K77" s="313"/>
      <c r="L77" s="313"/>
      <c r="M77" s="313"/>
      <c r="N77" s="313"/>
      <c r="O77" s="313"/>
      <c r="P77" s="313"/>
      <c r="Q77" s="313"/>
      <c r="R77" s="313"/>
      <c r="S77" s="313"/>
      <c r="T77" s="313"/>
      <c r="U77" s="313"/>
      <c r="V77" s="313"/>
      <c r="W77" s="313"/>
      <c r="X77" s="317"/>
    </row>
    <row r="78" spans="1:24" x14ac:dyDescent="0.3">
      <c r="A78" s="308"/>
      <c r="B78" s="312"/>
      <c r="C78" s="312"/>
      <c r="D78" s="312"/>
      <c r="E78" s="312"/>
      <c r="F78" s="312"/>
      <c r="G78" s="312"/>
      <c r="H78" s="312"/>
      <c r="I78" s="312"/>
      <c r="J78" s="313"/>
      <c r="K78" s="313"/>
      <c r="L78" s="313"/>
      <c r="M78" s="313"/>
      <c r="N78" s="313"/>
      <c r="O78" s="313"/>
      <c r="P78" s="313"/>
      <c r="Q78" s="313"/>
      <c r="R78" s="313"/>
      <c r="S78" s="313"/>
      <c r="T78" s="313"/>
      <c r="U78" s="313"/>
      <c r="V78" s="313"/>
      <c r="W78" s="313"/>
      <c r="X78" s="317"/>
    </row>
    <row r="79" spans="1:24" x14ac:dyDescent="0.3">
      <c r="A79" s="308"/>
      <c r="B79" s="312"/>
      <c r="C79" s="312"/>
      <c r="D79" s="312"/>
      <c r="E79" s="312"/>
      <c r="F79" s="312"/>
      <c r="G79" s="312"/>
      <c r="H79" s="312"/>
      <c r="I79" s="312"/>
      <c r="J79" s="313"/>
      <c r="K79" s="313"/>
      <c r="L79" s="313"/>
      <c r="M79" s="313"/>
      <c r="N79" s="313"/>
      <c r="O79" s="313"/>
      <c r="P79" s="313"/>
      <c r="Q79" s="313"/>
      <c r="R79" s="313"/>
      <c r="S79" s="313"/>
      <c r="T79" s="313"/>
      <c r="U79" s="313"/>
      <c r="V79" s="313"/>
      <c r="W79" s="313"/>
      <c r="X79" s="317"/>
    </row>
    <row r="80" spans="1:24" x14ac:dyDescent="0.3">
      <c r="A80" s="308"/>
      <c r="B80" s="312"/>
      <c r="C80" s="312"/>
      <c r="D80" s="312"/>
      <c r="E80" s="312"/>
      <c r="F80" s="312"/>
      <c r="G80" s="312"/>
      <c r="H80" s="312"/>
      <c r="I80" s="312"/>
      <c r="J80" s="313"/>
      <c r="K80" s="313"/>
      <c r="L80" s="313"/>
      <c r="M80" s="313"/>
      <c r="N80" s="313"/>
      <c r="O80" s="313"/>
      <c r="P80" s="313"/>
      <c r="Q80" s="313"/>
      <c r="R80" s="313"/>
      <c r="S80" s="313"/>
      <c r="T80" s="313"/>
      <c r="U80" s="313"/>
      <c r="V80" s="313"/>
      <c r="W80" s="313"/>
      <c r="X80" s="317"/>
    </row>
    <row r="81" spans="1:24" x14ac:dyDescent="0.3">
      <c r="A81" s="308"/>
      <c r="B81" s="312"/>
      <c r="C81" s="312"/>
      <c r="D81" s="312"/>
      <c r="E81" s="312"/>
      <c r="F81" s="312"/>
      <c r="G81" s="312"/>
      <c r="H81" s="312"/>
      <c r="I81" s="312"/>
      <c r="J81" s="313"/>
      <c r="K81" s="313"/>
      <c r="L81" s="313"/>
      <c r="M81" s="313"/>
      <c r="N81" s="313"/>
      <c r="O81" s="313"/>
      <c r="P81" s="313"/>
      <c r="Q81" s="313"/>
      <c r="R81" s="313"/>
      <c r="S81" s="313"/>
      <c r="T81" s="313"/>
      <c r="U81" s="313"/>
      <c r="V81" s="313"/>
      <c r="W81" s="313"/>
      <c r="X81" s="317"/>
    </row>
    <row r="82" spans="1:24" x14ac:dyDescent="0.3">
      <c r="A82" s="308"/>
      <c r="B82" s="312"/>
      <c r="C82" s="312"/>
      <c r="D82" s="312"/>
      <c r="E82" s="312"/>
      <c r="F82" s="312"/>
      <c r="G82" s="312"/>
      <c r="H82" s="312"/>
      <c r="I82" s="312"/>
      <c r="J82" s="313"/>
      <c r="K82" s="313"/>
      <c r="L82" s="313"/>
      <c r="M82" s="313"/>
      <c r="N82" s="313"/>
      <c r="O82" s="313"/>
      <c r="P82" s="313"/>
      <c r="Q82" s="313"/>
      <c r="R82" s="313"/>
      <c r="S82" s="313"/>
      <c r="T82" s="313"/>
      <c r="U82" s="313"/>
      <c r="V82" s="313"/>
      <c r="W82" s="313"/>
      <c r="X82" s="317"/>
    </row>
    <row r="83" spans="1:24" x14ac:dyDescent="0.3">
      <c r="A83" s="308"/>
      <c r="B83" s="312"/>
      <c r="C83" s="312"/>
      <c r="D83" s="312"/>
      <c r="E83" s="312"/>
      <c r="F83" s="312"/>
      <c r="G83" s="312"/>
      <c r="H83" s="312"/>
      <c r="I83" s="312"/>
      <c r="J83" s="313"/>
      <c r="K83" s="313"/>
      <c r="L83" s="313"/>
      <c r="M83" s="313"/>
      <c r="N83" s="313"/>
      <c r="O83" s="313"/>
      <c r="P83" s="313"/>
      <c r="Q83" s="313"/>
      <c r="R83" s="313"/>
      <c r="S83" s="313"/>
      <c r="T83" s="313"/>
      <c r="U83" s="313"/>
      <c r="V83" s="313"/>
      <c r="W83" s="313"/>
      <c r="X83" s="317"/>
    </row>
    <row r="84" spans="1:24" x14ac:dyDescent="0.3">
      <c r="A84" s="308"/>
      <c r="B84" s="312"/>
      <c r="C84" s="312"/>
      <c r="D84" s="312"/>
      <c r="E84" s="312"/>
      <c r="F84" s="312"/>
      <c r="G84" s="312"/>
      <c r="H84" s="312"/>
      <c r="I84" s="312"/>
      <c r="J84" s="313"/>
      <c r="K84" s="313"/>
      <c r="L84" s="313"/>
      <c r="M84" s="313"/>
      <c r="N84" s="313"/>
      <c r="O84" s="313"/>
      <c r="P84" s="313"/>
      <c r="Q84" s="313"/>
      <c r="R84" s="313"/>
      <c r="S84" s="313"/>
      <c r="T84" s="313"/>
      <c r="U84" s="313"/>
      <c r="V84" s="313"/>
      <c r="W84" s="313"/>
      <c r="X84" s="317"/>
    </row>
    <row r="85" spans="1:24" x14ac:dyDescent="0.3">
      <c r="A85" s="308"/>
      <c r="B85" s="312"/>
      <c r="C85" s="312"/>
      <c r="D85" s="312"/>
      <c r="E85" s="312"/>
      <c r="F85" s="312"/>
      <c r="G85" s="312"/>
      <c r="H85" s="312"/>
      <c r="I85" s="312"/>
      <c r="J85" s="313"/>
      <c r="K85" s="313"/>
      <c r="L85" s="313"/>
      <c r="M85" s="313"/>
      <c r="N85" s="313"/>
      <c r="O85" s="313"/>
      <c r="P85" s="313"/>
      <c r="Q85" s="313"/>
      <c r="R85" s="313"/>
      <c r="S85" s="313"/>
      <c r="T85" s="313"/>
      <c r="U85" s="313"/>
      <c r="V85" s="313"/>
      <c r="W85" s="313"/>
      <c r="X85" s="317"/>
    </row>
    <row r="86" spans="1:24" x14ac:dyDescent="0.3">
      <c r="A86" s="308"/>
      <c r="B86" s="312"/>
      <c r="C86" s="312"/>
      <c r="D86" s="312"/>
      <c r="E86" s="312"/>
      <c r="F86" s="312"/>
      <c r="G86" s="312"/>
      <c r="H86" s="312"/>
      <c r="I86" s="312"/>
      <c r="J86" s="313"/>
      <c r="K86" s="313"/>
      <c r="L86" s="313"/>
      <c r="M86" s="313"/>
      <c r="N86" s="313"/>
      <c r="O86" s="313"/>
      <c r="P86" s="313"/>
      <c r="Q86" s="313"/>
      <c r="R86" s="313"/>
      <c r="S86" s="313"/>
      <c r="T86" s="313"/>
      <c r="U86" s="313"/>
      <c r="V86" s="313"/>
      <c r="W86" s="313"/>
      <c r="X86" s="317"/>
    </row>
    <row r="87" spans="1:24" x14ac:dyDescent="0.3">
      <c r="A87" s="308"/>
      <c r="B87" s="312"/>
      <c r="C87" s="312"/>
      <c r="D87" s="312"/>
      <c r="E87" s="312"/>
      <c r="F87" s="312"/>
      <c r="G87" s="312"/>
      <c r="H87" s="312"/>
      <c r="I87" s="312"/>
      <c r="J87" s="313"/>
      <c r="K87" s="313"/>
      <c r="L87" s="313"/>
      <c r="M87" s="313"/>
      <c r="N87" s="313"/>
      <c r="O87" s="313"/>
      <c r="P87" s="313"/>
      <c r="Q87" s="313"/>
      <c r="R87" s="313"/>
      <c r="S87" s="313"/>
      <c r="T87" s="313"/>
      <c r="U87" s="313"/>
      <c r="V87" s="313"/>
      <c r="W87" s="313"/>
      <c r="X87" s="317"/>
    </row>
    <row r="88" spans="1:24" x14ac:dyDescent="0.3">
      <c r="A88" s="308"/>
      <c r="B88" s="312"/>
      <c r="C88" s="312"/>
      <c r="D88" s="312"/>
      <c r="E88" s="312"/>
      <c r="F88" s="312"/>
      <c r="G88" s="312"/>
      <c r="H88" s="312"/>
      <c r="I88" s="312"/>
      <c r="J88" s="313"/>
      <c r="K88" s="313"/>
      <c r="L88" s="313"/>
      <c r="M88" s="313"/>
      <c r="N88" s="313"/>
      <c r="O88" s="313"/>
      <c r="P88" s="313"/>
      <c r="Q88" s="313"/>
      <c r="R88" s="313"/>
      <c r="S88" s="313"/>
      <c r="T88" s="313"/>
      <c r="U88" s="313"/>
      <c r="V88" s="313"/>
      <c r="W88" s="313"/>
      <c r="X88" s="317"/>
    </row>
    <row r="89" spans="1:24" x14ac:dyDescent="0.3">
      <c r="A89" s="308"/>
      <c r="B89" s="312"/>
      <c r="C89" s="312"/>
      <c r="D89" s="312"/>
      <c r="E89" s="312"/>
      <c r="F89" s="312"/>
      <c r="G89" s="312"/>
      <c r="H89" s="312"/>
      <c r="I89" s="312"/>
      <c r="J89" s="313"/>
      <c r="K89" s="313"/>
      <c r="L89" s="313"/>
      <c r="M89" s="313"/>
      <c r="N89" s="313"/>
      <c r="O89" s="313"/>
      <c r="P89" s="313"/>
      <c r="Q89" s="313"/>
      <c r="R89" s="313"/>
      <c r="S89" s="313"/>
      <c r="T89" s="313"/>
      <c r="U89" s="313"/>
      <c r="V89" s="313"/>
      <c r="W89" s="313"/>
      <c r="X89" s="317"/>
    </row>
    <row r="90" spans="1:24" x14ac:dyDescent="0.3">
      <c r="A90" s="308"/>
      <c r="B90" s="312"/>
      <c r="C90" s="312"/>
      <c r="D90" s="312"/>
      <c r="E90" s="312"/>
      <c r="F90" s="312"/>
      <c r="G90" s="312"/>
      <c r="H90" s="312"/>
      <c r="I90" s="312"/>
      <c r="J90" s="313"/>
      <c r="K90" s="313"/>
      <c r="L90" s="313"/>
      <c r="M90" s="313"/>
      <c r="N90" s="313"/>
      <c r="O90" s="313"/>
      <c r="P90" s="313"/>
      <c r="Q90" s="313"/>
      <c r="R90" s="313"/>
      <c r="S90" s="313"/>
      <c r="T90" s="313"/>
      <c r="U90" s="313"/>
      <c r="V90" s="313"/>
      <c r="W90" s="313"/>
      <c r="X90" s="317"/>
    </row>
    <row r="91" spans="1:24" x14ac:dyDescent="0.3">
      <c r="A91" s="308"/>
      <c r="B91" s="312"/>
      <c r="C91" s="312"/>
      <c r="D91" s="312"/>
      <c r="E91" s="312"/>
      <c r="F91" s="312"/>
      <c r="G91" s="312"/>
      <c r="H91" s="312"/>
      <c r="I91" s="312"/>
      <c r="J91" s="313"/>
      <c r="K91" s="313"/>
      <c r="L91" s="313"/>
      <c r="M91" s="313"/>
      <c r="N91" s="313"/>
      <c r="O91" s="313"/>
      <c r="P91" s="313"/>
      <c r="Q91" s="313"/>
      <c r="R91" s="313"/>
      <c r="S91" s="313"/>
      <c r="T91" s="313"/>
      <c r="U91" s="313"/>
      <c r="V91" s="313"/>
      <c r="W91" s="313"/>
      <c r="X91" s="317"/>
    </row>
    <row r="92" spans="1:24" x14ac:dyDescent="0.3">
      <c r="A92" s="308"/>
      <c r="B92" s="312"/>
      <c r="C92" s="312"/>
      <c r="D92" s="312"/>
      <c r="E92" s="312"/>
      <c r="F92" s="312"/>
      <c r="G92" s="312"/>
      <c r="H92" s="312"/>
      <c r="I92" s="312"/>
      <c r="J92" s="313"/>
      <c r="K92" s="313"/>
      <c r="L92" s="313"/>
      <c r="M92" s="313"/>
      <c r="N92" s="313"/>
      <c r="O92" s="313"/>
      <c r="P92" s="313"/>
      <c r="Q92" s="313"/>
      <c r="R92" s="313"/>
      <c r="S92" s="313"/>
      <c r="T92" s="313"/>
      <c r="U92" s="313"/>
      <c r="V92" s="313"/>
      <c r="W92" s="313"/>
      <c r="X92" s="317"/>
    </row>
    <row r="93" spans="1:24" x14ac:dyDescent="0.3">
      <c r="A93" s="308"/>
      <c r="B93" s="312"/>
      <c r="C93" s="312"/>
      <c r="D93" s="312"/>
      <c r="E93" s="312"/>
      <c r="F93" s="312"/>
      <c r="G93" s="312"/>
      <c r="H93" s="312"/>
      <c r="I93" s="312"/>
      <c r="J93" s="313"/>
      <c r="K93" s="313"/>
      <c r="L93" s="313"/>
      <c r="M93" s="313"/>
      <c r="N93" s="313"/>
      <c r="O93" s="313"/>
      <c r="P93" s="313"/>
      <c r="Q93" s="313"/>
      <c r="R93" s="313"/>
      <c r="S93" s="313"/>
      <c r="T93" s="313"/>
      <c r="U93" s="313"/>
      <c r="V93" s="313"/>
      <c r="W93" s="313"/>
      <c r="X93" s="317"/>
    </row>
    <row r="94" spans="1:24" x14ac:dyDescent="0.3">
      <c r="A94" s="308"/>
      <c r="B94" s="312"/>
      <c r="C94" s="312"/>
      <c r="D94" s="312"/>
      <c r="E94" s="312"/>
      <c r="F94" s="312"/>
      <c r="G94" s="312"/>
      <c r="H94" s="312"/>
      <c r="I94" s="312"/>
      <c r="J94" s="313"/>
      <c r="K94" s="313"/>
      <c r="L94" s="313"/>
      <c r="M94" s="313"/>
      <c r="N94" s="313"/>
      <c r="O94" s="313"/>
      <c r="P94" s="313"/>
      <c r="Q94" s="313"/>
      <c r="R94" s="313"/>
      <c r="S94" s="313"/>
      <c r="T94" s="313"/>
      <c r="U94" s="313"/>
      <c r="V94" s="313"/>
      <c r="W94" s="313"/>
      <c r="X94" s="317"/>
    </row>
    <row r="95" spans="1:24" x14ac:dyDescent="0.3">
      <c r="A95" s="308"/>
      <c r="B95" s="312"/>
      <c r="C95" s="312"/>
      <c r="D95" s="312"/>
      <c r="E95" s="312"/>
      <c r="F95" s="312"/>
      <c r="G95" s="312"/>
      <c r="H95" s="312"/>
      <c r="I95" s="312"/>
      <c r="J95" s="313"/>
      <c r="K95" s="313"/>
      <c r="L95" s="313"/>
      <c r="M95" s="313"/>
      <c r="N95" s="313"/>
      <c r="O95" s="313"/>
      <c r="P95" s="313"/>
      <c r="Q95" s="313"/>
      <c r="R95" s="313"/>
      <c r="S95" s="313"/>
      <c r="T95" s="313"/>
      <c r="U95" s="313"/>
      <c r="V95" s="313"/>
      <c r="W95" s="313"/>
      <c r="X95" s="317"/>
    </row>
    <row r="96" spans="1:24" x14ac:dyDescent="0.3">
      <c r="A96" s="308"/>
      <c r="B96" s="312"/>
      <c r="C96" s="312"/>
      <c r="D96" s="312"/>
      <c r="E96" s="312"/>
      <c r="F96" s="312"/>
      <c r="G96" s="312"/>
      <c r="H96" s="312"/>
      <c r="I96" s="312"/>
      <c r="J96" s="313"/>
      <c r="K96" s="313"/>
      <c r="L96" s="313"/>
      <c r="M96" s="313"/>
      <c r="N96" s="313"/>
      <c r="O96" s="313"/>
      <c r="P96" s="313"/>
      <c r="Q96" s="313"/>
      <c r="R96" s="313"/>
      <c r="S96" s="313"/>
      <c r="T96" s="313"/>
      <c r="U96" s="313"/>
      <c r="V96" s="313"/>
      <c r="W96" s="313"/>
      <c r="X96" s="317"/>
    </row>
    <row r="97" spans="1:24" x14ac:dyDescent="0.3">
      <c r="A97" s="308"/>
      <c r="B97" s="312"/>
      <c r="C97" s="312"/>
      <c r="D97" s="312"/>
      <c r="E97" s="312"/>
      <c r="F97" s="312"/>
      <c r="G97" s="312"/>
      <c r="H97" s="312"/>
      <c r="I97" s="312"/>
      <c r="J97" s="313"/>
      <c r="K97" s="313"/>
      <c r="L97" s="313"/>
      <c r="M97" s="313"/>
      <c r="N97" s="313"/>
      <c r="O97" s="313"/>
      <c r="P97" s="313"/>
      <c r="Q97" s="313"/>
      <c r="R97" s="313"/>
      <c r="S97" s="313"/>
      <c r="T97" s="313"/>
      <c r="U97" s="313"/>
      <c r="V97" s="313"/>
      <c r="W97" s="313"/>
      <c r="X97" s="317"/>
    </row>
    <row r="98" spans="1:24" x14ac:dyDescent="0.3">
      <c r="A98" s="308"/>
      <c r="B98" s="312"/>
      <c r="C98" s="312"/>
      <c r="D98" s="312"/>
      <c r="E98" s="312"/>
      <c r="F98" s="312"/>
      <c r="G98" s="312"/>
      <c r="H98" s="312"/>
      <c r="I98" s="312"/>
      <c r="J98" s="313"/>
      <c r="K98" s="313"/>
      <c r="L98" s="313"/>
      <c r="M98" s="313"/>
      <c r="N98" s="313"/>
      <c r="O98" s="313"/>
      <c r="P98" s="313"/>
      <c r="Q98" s="313"/>
      <c r="R98" s="313"/>
      <c r="S98" s="313"/>
      <c r="T98" s="313"/>
      <c r="U98" s="313"/>
      <c r="V98" s="313"/>
      <c r="W98" s="313"/>
      <c r="X98" s="317"/>
    </row>
    <row r="99" spans="1:24" x14ac:dyDescent="0.3">
      <c r="A99" s="308"/>
      <c r="B99" s="312"/>
      <c r="C99" s="312"/>
      <c r="D99" s="312"/>
      <c r="E99" s="312"/>
      <c r="F99" s="312"/>
      <c r="G99" s="312"/>
      <c r="H99" s="312"/>
      <c r="I99" s="312"/>
      <c r="J99" s="313"/>
      <c r="K99" s="313"/>
      <c r="L99" s="313"/>
      <c r="M99" s="313"/>
      <c r="N99" s="313"/>
      <c r="O99" s="313"/>
      <c r="P99" s="313"/>
      <c r="Q99" s="313"/>
      <c r="R99" s="313"/>
      <c r="S99" s="313"/>
      <c r="T99" s="313"/>
      <c r="U99" s="313"/>
      <c r="V99" s="313"/>
      <c r="W99" s="313"/>
      <c r="X99" s="317"/>
    </row>
    <row r="100" spans="1:24" x14ac:dyDescent="0.3">
      <c r="A100" s="308"/>
      <c r="B100" s="312"/>
      <c r="C100" s="312"/>
      <c r="D100" s="312"/>
      <c r="E100" s="312"/>
      <c r="F100" s="312"/>
      <c r="G100" s="312"/>
      <c r="H100" s="312"/>
      <c r="I100" s="312"/>
      <c r="J100" s="313"/>
      <c r="K100" s="313"/>
      <c r="L100" s="313"/>
      <c r="M100" s="313"/>
      <c r="N100" s="313"/>
      <c r="O100" s="313"/>
      <c r="P100" s="313"/>
      <c r="Q100" s="313"/>
      <c r="R100" s="313"/>
      <c r="S100" s="313"/>
      <c r="T100" s="313"/>
      <c r="U100" s="313"/>
      <c r="V100" s="313"/>
      <c r="W100" s="313"/>
      <c r="X100" s="317"/>
    </row>
    <row r="101" spans="1:24" x14ac:dyDescent="0.3">
      <c r="A101" s="308"/>
      <c r="B101" s="312"/>
      <c r="C101" s="312"/>
      <c r="D101" s="312"/>
      <c r="E101" s="312"/>
      <c r="F101" s="312"/>
      <c r="G101" s="312"/>
      <c r="H101" s="312"/>
      <c r="I101" s="312"/>
      <c r="J101" s="313"/>
      <c r="K101" s="313"/>
      <c r="L101" s="313"/>
      <c r="M101" s="313"/>
      <c r="N101" s="313"/>
      <c r="O101" s="313"/>
      <c r="P101" s="313"/>
      <c r="Q101" s="313"/>
      <c r="R101" s="313"/>
      <c r="S101" s="313"/>
      <c r="T101" s="313"/>
      <c r="U101" s="313"/>
      <c r="V101" s="313"/>
      <c r="W101" s="313"/>
      <c r="X101" s="317"/>
    </row>
    <row r="102" spans="1:24" x14ac:dyDescent="0.3">
      <c r="A102" s="308"/>
      <c r="B102" s="312"/>
      <c r="C102" s="312"/>
      <c r="D102" s="312"/>
      <c r="E102" s="312"/>
      <c r="F102" s="312"/>
      <c r="G102" s="312"/>
      <c r="H102" s="312"/>
      <c r="I102" s="312"/>
      <c r="J102" s="313"/>
      <c r="K102" s="313"/>
      <c r="L102" s="313"/>
      <c r="M102" s="313"/>
      <c r="N102" s="313"/>
      <c r="O102" s="313"/>
      <c r="P102" s="313"/>
      <c r="Q102" s="313"/>
      <c r="R102" s="313"/>
      <c r="S102" s="313"/>
      <c r="T102" s="313"/>
      <c r="U102" s="313"/>
      <c r="V102" s="313"/>
      <c r="W102" s="313"/>
      <c r="X102" s="317"/>
    </row>
    <row r="103" spans="1:24" x14ac:dyDescent="0.3">
      <c r="A103" s="308"/>
      <c r="B103" s="312"/>
      <c r="C103" s="312"/>
      <c r="D103" s="312"/>
      <c r="E103" s="312"/>
      <c r="F103" s="312"/>
      <c r="G103" s="312"/>
      <c r="H103" s="312"/>
      <c r="I103" s="312"/>
      <c r="J103" s="313"/>
      <c r="K103" s="313"/>
      <c r="L103" s="313"/>
      <c r="M103" s="313"/>
      <c r="N103" s="313"/>
      <c r="O103" s="313"/>
      <c r="P103" s="313"/>
      <c r="Q103" s="313"/>
      <c r="R103" s="313"/>
      <c r="S103" s="313"/>
      <c r="T103" s="313"/>
      <c r="U103" s="313"/>
      <c r="V103" s="313"/>
      <c r="W103" s="313"/>
      <c r="X103" s="317"/>
    </row>
    <row r="104" spans="1:24" x14ac:dyDescent="0.3">
      <c r="A104" s="308"/>
      <c r="B104" s="312"/>
      <c r="C104" s="312"/>
      <c r="D104" s="312"/>
      <c r="E104" s="312"/>
      <c r="F104" s="312"/>
      <c r="G104" s="312"/>
      <c r="H104" s="312"/>
      <c r="I104" s="312"/>
      <c r="J104" s="313"/>
      <c r="K104" s="313"/>
      <c r="L104" s="313"/>
      <c r="M104" s="313"/>
      <c r="N104" s="313"/>
      <c r="O104" s="313"/>
      <c r="P104" s="313"/>
      <c r="Q104" s="313"/>
      <c r="R104" s="313"/>
      <c r="S104" s="313"/>
      <c r="T104" s="313"/>
      <c r="U104" s="313"/>
      <c r="V104" s="313"/>
      <c r="W104" s="313"/>
      <c r="X104" s="317"/>
    </row>
    <row r="105" spans="1:24" x14ac:dyDescent="0.3">
      <c r="A105" s="308"/>
      <c r="B105" s="312"/>
      <c r="C105" s="312"/>
      <c r="D105" s="312"/>
      <c r="E105" s="312"/>
      <c r="F105" s="312"/>
      <c r="G105" s="312"/>
      <c r="H105" s="312"/>
      <c r="I105" s="312"/>
      <c r="J105" s="313"/>
      <c r="K105" s="313"/>
      <c r="L105" s="313"/>
      <c r="M105" s="313"/>
      <c r="N105" s="313"/>
      <c r="O105" s="313"/>
      <c r="P105" s="313"/>
      <c r="Q105" s="313"/>
      <c r="R105" s="313"/>
      <c r="S105" s="313"/>
      <c r="T105" s="313"/>
      <c r="U105" s="313"/>
      <c r="V105" s="313"/>
      <c r="W105" s="313"/>
      <c r="X105" s="317"/>
    </row>
    <row r="106" spans="1:24" x14ac:dyDescent="0.3">
      <c r="A106" s="308"/>
      <c r="B106" s="312"/>
      <c r="C106" s="312"/>
      <c r="D106" s="312"/>
      <c r="E106" s="312"/>
      <c r="F106" s="312"/>
      <c r="G106" s="312"/>
      <c r="H106" s="312"/>
      <c r="I106" s="312"/>
      <c r="J106" s="313"/>
      <c r="K106" s="313"/>
      <c r="L106" s="313"/>
      <c r="M106" s="313"/>
      <c r="N106" s="313"/>
      <c r="O106" s="313"/>
      <c r="P106" s="313"/>
      <c r="Q106" s="313"/>
      <c r="R106" s="313"/>
      <c r="S106" s="313"/>
      <c r="T106" s="313"/>
      <c r="U106" s="313"/>
      <c r="V106" s="313"/>
      <c r="W106" s="313"/>
      <c r="X106" s="317"/>
    </row>
    <row r="107" spans="1:24" x14ac:dyDescent="0.3">
      <c r="A107" s="308"/>
      <c r="B107" s="312"/>
      <c r="C107" s="312"/>
      <c r="D107" s="312"/>
      <c r="E107" s="312"/>
      <c r="F107" s="312"/>
      <c r="G107" s="312"/>
      <c r="H107" s="312"/>
      <c r="I107" s="312"/>
      <c r="J107" s="313"/>
      <c r="K107" s="313"/>
      <c r="L107" s="313"/>
      <c r="M107" s="313"/>
      <c r="N107" s="313"/>
      <c r="O107" s="313"/>
      <c r="P107" s="313"/>
      <c r="Q107" s="313"/>
      <c r="R107" s="313"/>
      <c r="S107" s="313"/>
      <c r="T107" s="313"/>
      <c r="U107" s="313"/>
      <c r="V107" s="313"/>
      <c r="W107" s="313"/>
      <c r="X107" s="317"/>
    </row>
    <row r="108" spans="1:24" x14ac:dyDescent="0.3">
      <c r="A108" s="308"/>
      <c r="B108" s="312"/>
      <c r="C108" s="312"/>
      <c r="D108" s="312"/>
      <c r="E108" s="312"/>
      <c r="F108" s="312"/>
      <c r="G108" s="312"/>
      <c r="H108" s="312"/>
      <c r="I108" s="312"/>
      <c r="J108" s="313"/>
      <c r="K108" s="313"/>
      <c r="L108" s="313"/>
      <c r="M108" s="313"/>
      <c r="N108" s="313"/>
      <c r="O108" s="313"/>
      <c r="P108" s="313"/>
      <c r="Q108" s="313"/>
      <c r="R108" s="313"/>
      <c r="S108" s="313"/>
      <c r="T108" s="313"/>
      <c r="U108" s="313"/>
      <c r="V108" s="313"/>
      <c r="W108" s="313"/>
      <c r="X108" s="317"/>
    </row>
    <row r="109" spans="1:24" x14ac:dyDescent="0.3">
      <c r="A109" s="308"/>
      <c r="B109" s="312"/>
      <c r="C109" s="312"/>
      <c r="D109" s="312"/>
      <c r="E109" s="312"/>
      <c r="F109" s="312"/>
      <c r="G109" s="312"/>
      <c r="H109" s="312"/>
      <c r="I109" s="312"/>
      <c r="J109" s="313"/>
      <c r="K109" s="313"/>
      <c r="L109" s="313"/>
      <c r="M109" s="313"/>
      <c r="N109" s="313"/>
      <c r="O109" s="313"/>
      <c r="P109" s="313"/>
      <c r="Q109" s="313"/>
      <c r="R109" s="313"/>
      <c r="S109" s="313"/>
      <c r="T109" s="313"/>
      <c r="U109" s="313"/>
      <c r="V109" s="313"/>
      <c r="W109" s="313"/>
      <c r="X109" s="317"/>
    </row>
    <row r="110" spans="1:24" x14ac:dyDescent="0.3">
      <c r="A110" s="308"/>
      <c r="B110" s="312"/>
      <c r="C110" s="312"/>
      <c r="D110" s="312"/>
      <c r="E110" s="312"/>
      <c r="F110" s="312"/>
      <c r="G110" s="312"/>
      <c r="H110" s="312"/>
      <c r="I110" s="312"/>
      <c r="J110" s="313"/>
      <c r="K110" s="313"/>
      <c r="L110" s="313"/>
      <c r="M110" s="313"/>
      <c r="N110" s="313"/>
      <c r="O110" s="313"/>
      <c r="P110" s="313"/>
      <c r="Q110" s="313"/>
      <c r="R110" s="313"/>
      <c r="S110" s="313"/>
      <c r="T110" s="313"/>
      <c r="U110" s="313"/>
      <c r="V110" s="313"/>
      <c r="W110" s="313"/>
      <c r="X110" s="317"/>
    </row>
    <row r="111" spans="1:24" x14ac:dyDescent="0.3">
      <c r="A111" s="308"/>
      <c r="B111" s="312"/>
      <c r="C111" s="312"/>
      <c r="D111" s="312"/>
      <c r="E111" s="312"/>
      <c r="F111" s="312"/>
      <c r="G111" s="312"/>
      <c r="H111" s="312"/>
      <c r="I111" s="312"/>
      <c r="J111" s="313"/>
      <c r="K111" s="313"/>
      <c r="L111" s="313"/>
      <c r="M111" s="313"/>
      <c r="N111" s="313"/>
      <c r="O111" s="313"/>
      <c r="P111" s="313"/>
      <c r="Q111" s="313"/>
      <c r="R111" s="313"/>
      <c r="S111" s="313"/>
      <c r="T111" s="313"/>
      <c r="U111" s="313"/>
      <c r="V111" s="313"/>
      <c r="W111" s="313"/>
      <c r="X111" s="317"/>
    </row>
    <row r="112" spans="1:24" x14ac:dyDescent="0.3">
      <c r="A112" s="308"/>
      <c r="B112" s="312"/>
      <c r="C112" s="312"/>
      <c r="D112" s="312"/>
      <c r="E112" s="312"/>
      <c r="F112" s="312"/>
      <c r="G112" s="312"/>
      <c r="H112" s="312"/>
      <c r="I112" s="312"/>
      <c r="J112" s="313"/>
      <c r="K112" s="313"/>
      <c r="L112" s="313"/>
      <c r="M112" s="313"/>
      <c r="N112" s="313"/>
      <c r="O112" s="313"/>
      <c r="P112" s="313"/>
      <c r="Q112" s="313"/>
      <c r="R112" s="313"/>
      <c r="S112" s="313"/>
      <c r="T112" s="313"/>
      <c r="U112" s="313"/>
      <c r="V112" s="313"/>
      <c r="W112" s="313"/>
      <c r="X112" s="317"/>
    </row>
    <row r="113" spans="1:24" x14ac:dyDescent="0.3">
      <c r="A113" s="308"/>
      <c r="B113" s="312"/>
      <c r="C113" s="312"/>
      <c r="D113" s="312"/>
      <c r="E113" s="312"/>
      <c r="F113" s="312"/>
      <c r="G113" s="312"/>
      <c r="H113" s="312"/>
      <c r="I113" s="312"/>
      <c r="J113" s="313"/>
      <c r="K113" s="313"/>
      <c r="L113" s="313"/>
      <c r="M113" s="313"/>
      <c r="N113" s="313"/>
      <c r="O113" s="313"/>
      <c r="P113" s="313"/>
      <c r="Q113" s="313"/>
      <c r="R113" s="313"/>
      <c r="S113" s="313"/>
      <c r="T113" s="313"/>
      <c r="U113" s="313"/>
      <c r="V113" s="313"/>
      <c r="W113" s="313"/>
      <c r="X113" s="317"/>
    </row>
    <row r="114" spans="1:24" x14ac:dyDescent="0.3">
      <c r="A114" s="308"/>
      <c r="B114" s="312"/>
      <c r="C114" s="312"/>
      <c r="D114" s="312"/>
      <c r="E114" s="312"/>
      <c r="F114" s="312"/>
      <c r="G114" s="312"/>
      <c r="H114" s="312"/>
      <c r="I114" s="312"/>
      <c r="J114" s="313"/>
      <c r="K114" s="313"/>
      <c r="L114" s="313"/>
      <c r="M114" s="313"/>
      <c r="N114" s="313"/>
      <c r="O114" s="313"/>
      <c r="P114" s="313"/>
      <c r="Q114" s="313"/>
      <c r="R114" s="313"/>
      <c r="S114" s="313"/>
      <c r="T114" s="313"/>
      <c r="U114" s="313"/>
      <c r="V114" s="313"/>
      <c r="W114" s="313"/>
      <c r="X114" s="317"/>
    </row>
    <row r="115" spans="1:24" x14ac:dyDescent="0.3">
      <c r="A115" s="308"/>
      <c r="B115" s="312"/>
      <c r="C115" s="312"/>
      <c r="D115" s="312"/>
      <c r="E115" s="312"/>
      <c r="F115" s="312"/>
      <c r="G115" s="312"/>
      <c r="H115" s="312"/>
      <c r="I115" s="312"/>
      <c r="J115" s="313"/>
      <c r="K115" s="313"/>
      <c r="L115" s="313"/>
      <c r="M115" s="313"/>
      <c r="N115" s="313"/>
      <c r="O115" s="313"/>
      <c r="P115" s="313"/>
      <c r="Q115" s="313"/>
      <c r="R115" s="313"/>
      <c r="S115" s="313"/>
      <c r="T115" s="313"/>
      <c r="U115" s="313"/>
      <c r="V115" s="313"/>
      <c r="W115" s="313"/>
      <c r="X115" s="317"/>
    </row>
    <row r="116" spans="1:24" x14ac:dyDescent="0.3">
      <c r="A116" s="308"/>
      <c r="B116" s="312"/>
      <c r="C116" s="312"/>
      <c r="D116" s="312"/>
      <c r="E116" s="312"/>
      <c r="F116" s="312"/>
      <c r="G116" s="312"/>
      <c r="H116" s="312"/>
      <c r="I116" s="312"/>
      <c r="J116" s="313"/>
      <c r="K116" s="313"/>
      <c r="L116" s="313"/>
      <c r="M116" s="313"/>
      <c r="N116" s="313"/>
      <c r="O116" s="313"/>
      <c r="P116" s="313"/>
      <c r="Q116" s="313"/>
      <c r="R116" s="313"/>
      <c r="S116" s="313"/>
      <c r="T116" s="313"/>
      <c r="U116" s="313"/>
      <c r="V116" s="313"/>
      <c r="W116" s="313"/>
      <c r="X116" s="317"/>
    </row>
    <row r="117" spans="1:24" x14ac:dyDescent="0.3">
      <c r="A117" s="308"/>
      <c r="B117" s="312"/>
      <c r="C117" s="312"/>
      <c r="D117" s="312"/>
      <c r="E117" s="312"/>
      <c r="F117" s="312"/>
      <c r="G117" s="312"/>
      <c r="H117" s="312"/>
      <c r="I117" s="312"/>
      <c r="J117" s="313"/>
      <c r="K117" s="313"/>
      <c r="L117" s="313"/>
      <c r="M117" s="313"/>
      <c r="N117" s="313"/>
      <c r="O117" s="313"/>
      <c r="P117" s="313"/>
      <c r="Q117" s="313"/>
      <c r="R117" s="313"/>
      <c r="S117" s="313"/>
      <c r="T117" s="313"/>
      <c r="U117" s="313"/>
      <c r="V117" s="313"/>
      <c r="W117" s="313"/>
      <c r="X117" s="317"/>
    </row>
    <row r="118" spans="1:24" x14ac:dyDescent="0.3">
      <c r="A118" s="308"/>
      <c r="B118" s="312"/>
      <c r="C118" s="312"/>
      <c r="D118" s="312"/>
      <c r="E118" s="312"/>
      <c r="F118" s="312"/>
      <c r="G118" s="312"/>
      <c r="H118" s="312"/>
      <c r="I118" s="312"/>
      <c r="J118" s="313"/>
      <c r="K118" s="313"/>
      <c r="L118" s="313"/>
      <c r="M118" s="313"/>
      <c r="N118" s="313"/>
      <c r="O118" s="313"/>
      <c r="P118" s="313"/>
      <c r="Q118" s="313"/>
      <c r="R118" s="313"/>
      <c r="S118" s="313"/>
      <c r="T118" s="313"/>
      <c r="U118" s="313"/>
      <c r="V118" s="313"/>
      <c r="W118" s="313"/>
      <c r="X118" s="317"/>
    </row>
    <row r="119" spans="1:24" x14ac:dyDescent="0.3">
      <c r="A119" s="308"/>
      <c r="B119" s="312"/>
      <c r="C119" s="312"/>
      <c r="D119" s="312"/>
      <c r="E119" s="312"/>
      <c r="F119" s="312"/>
      <c r="G119" s="312"/>
      <c r="H119" s="312"/>
      <c r="I119" s="312"/>
      <c r="J119" s="313"/>
      <c r="K119" s="313"/>
      <c r="L119" s="313"/>
      <c r="M119" s="313"/>
      <c r="N119" s="313"/>
      <c r="O119" s="313"/>
      <c r="P119" s="313"/>
      <c r="Q119" s="313"/>
      <c r="R119" s="313"/>
      <c r="S119" s="313"/>
      <c r="T119" s="313"/>
      <c r="U119" s="313"/>
      <c r="V119" s="313"/>
      <c r="W119" s="313"/>
      <c r="X119" s="317"/>
    </row>
    <row r="120" spans="1:24" x14ac:dyDescent="0.3">
      <c r="A120" s="308"/>
      <c r="B120" s="312"/>
      <c r="C120" s="312"/>
      <c r="D120" s="312"/>
      <c r="E120" s="312"/>
      <c r="F120" s="312"/>
      <c r="G120" s="312"/>
      <c r="H120" s="312"/>
      <c r="I120" s="312"/>
      <c r="J120" s="313"/>
      <c r="K120" s="313"/>
      <c r="L120" s="313"/>
      <c r="M120" s="313"/>
      <c r="N120" s="313"/>
      <c r="O120" s="313"/>
      <c r="P120" s="313"/>
      <c r="Q120" s="313"/>
      <c r="R120" s="313"/>
      <c r="S120" s="313"/>
      <c r="T120" s="313"/>
      <c r="U120" s="313"/>
      <c r="V120" s="313"/>
      <c r="W120" s="313"/>
      <c r="X120" s="317"/>
    </row>
    <row r="121" spans="1:24" x14ac:dyDescent="0.3">
      <c r="A121" s="308"/>
      <c r="B121" s="312"/>
      <c r="C121" s="312"/>
      <c r="D121" s="312"/>
      <c r="E121" s="312"/>
      <c r="F121" s="312"/>
      <c r="G121" s="312"/>
      <c r="H121" s="312"/>
      <c r="I121" s="312"/>
      <c r="J121" s="313"/>
      <c r="K121" s="313"/>
      <c r="L121" s="313"/>
      <c r="M121" s="313"/>
      <c r="N121" s="313"/>
      <c r="O121" s="313"/>
      <c r="P121" s="313"/>
      <c r="Q121" s="313"/>
      <c r="R121" s="313"/>
      <c r="S121" s="313"/>
      <c r="T121" s="313"/>
      <c r="U121" s="313"/>
      <c r="V121" s="313"/>
      <c r="W121" s="313"/>
      <c r="X121" s="317"/>
    </row>
    <row r="122" spans="1:24" x14ac:dyDescent="0.3">
      <c r="A122" s="308"/>
      <c r="B122" s="312"/>
      <c r="C122" s="312"/>
      <c r="D122" s="312"/>
      <c r="E122" s="312"/>
      <c r="F122" s="312"/>
      <c r="G122" s="312"/>
      <c r="H122" s="312"/>
      <c r="I122" s="312"/>
      <c r="J122" s="313"/>
      <c r="K122" s="313"/>
      <c r="L122" s="313"/>
      <c r="M122" s="313"/>
      <c r="N122" s="313"/>
      <c r="O122" s="313"/>
      <c r="P122" s="313"/>
      <c r="Q122" s="313"/>
      <c r="R122" s="313"/>
      <c r="S122" s="313"/>
      <c r="T122" s="313"/>
      <c r="U122" s="313"/>
      <c r="V122" s="313"/>
      <c r="W122" s="313"/>
      <c r="X122" s="317"/>
    </row>
    <row r="123" spans="1:24" x14ac:dyDescent="0.3">
      <c r="A123" s="308"/>
      <c r="B123" s="312"/>
      <c r="C123" s="312"/>
      <c r="D123" s="312"/>
      <c r="E123" s="312"/>
      <c r="F123" s="312"/>
      <c r="G123" s="312"/>
      <c r="H123" s="312"/>
      <c r="I123" s="312"/>
      <c r="J123" s="313"/>
      <c r="K123" s="313"/>
      <c r="L123" s="313"/>
      <c r="M123" s="313"/>
      <c r="N123" s="313"/>
      <c r="O123" s="313"/>
      <c r="P123" s="313"/>
      <c r="Q123" s="313"/>
      <c r="R123" s="313"/>
      <c r="S123" s="313"/>
      <c r="T123" s="313"/>
      <c r="U123" s="313"/>
      <c r="V123" s="313"/>
      <c r="W123" s="313"/>
      <c r="X123" s="317"/>
    </row>
    <row r="124" spans="1:24" x14ac:dyDescent="0.3">
      <c r="A124" s="308"/>
      <c r="B124" s="312"/>
      <c r="C124" s="312"/>
      <c r="D124" s="312"/>
      <c r="E124" s="312"/>
      <c r="F124" s="312"/>
      <c r="G124" s="312"/>
      <c r="H124" s="312"/>
      <c r="I124" s="312"/>
      <c r="J124" s="313"/>
      <c r="K124" s="313"/>
      <c r="L124" s="313"/>
      <c r="M124" s="313"/>
      <c r="N124" s="313"/>
      <c r="O124" s="313"/>
      <c r="P124" s="313"/>
      <c r="Q124" s="313"/>
      <c r="R124" s="313"/>
      <c r="S124" s="313"/>
      <c r="T124" s="313"/>
      <c r="U124" s="313"/>
      <c r="V124" s="313"/>
      <c r="W124" s="313"/>
      <c r="X124" s="317"/>
    </row>
    <row r="125" spans="1:24" x14ac:dyDescent="0.3">
      <c r="A125" s="308"/>
      <c r="B125" s="312"/>
      <c r="C125" s="312"/>
      <c r="D125" s="312"/>
      <c r="E125" s="312"/>
      <c r="F125" s="312"/>
      <c r="G125" s="312"/>
      <c r="H125" s="312"/>
      <c r="I125" s="312"/>
      <c r="J125" s="313"/>
      <c r="K125" s="313"/>
      <c r="L125" s="313"/>
      <c r="M125" s="313"/>
      <c r="N125" s="313"/>
      <c r="O125" s="313"/>
      <c r="P125" s="313"/>
      <c r="Q125" s="313"/>
      <c r="R125" s="313"/>
      <c r="S125" s="313"/>
      <c r="T125" s="313"/>
      <c r="U125" s="313"/>
      <c r="V125" s="313"/>
      <c r="W125" s="313"/>
      <c r="X125" s="317"/>
    </row>
    <row r="126" spans="1:24" x14ac:dyDescent="0.3">
      <c r="A126" s="308"/>
      <c r="B126" s="312"/>
      <c r="C126" s="312"/>
      <c r="D126" s="312"/>
      <c r="E126" s="312"/>
      <c r="F126" s="312"/>
      <c r="G126" s="312"/>
      <c r="H126" s="312"/>
      <c r="I126" s="312"/>
      <c r="J126" s="313"/>
      <c r="K126" s="313"/>
      <c r="L126" s="313"/>
      <c r="M126" s="313"/>
      <c r="N126" s="313"/>
      <c r="O126" s="313"/>
      <c r="P126" s="313"/>
      <c r="Q126" s="313"/>
      <c r="R126" s="313"/>
      <c r="S126" s="313"/>
      <c r="T126" s="313"/>
      <c r="U126" s="313"/>
      <c r="V126" s="313"/>
      <c r="W126" s="313"/>
      <c r="X126" s="317"/>
    </row>
    <row r="127" spans="1:24" x14ac:dyDescent="0.3">
      <c r="A127" s="308"/>
      <c r="B127" s="312"/>
      <c r="C127" s="312"/>
      <c r="D127" s="312"/>
      <c r="E127" s="312"/>
      <c r="F127" s="312"/>
      <c r="G127" s="312"/>
      <c r="H127" s="312"/>
      <c r="I127" s="312"/>
      <c r="J127" s="313"/>
      <c r="K127" s="313"/>
      <c r="L127" s="313"/>
      <c r="M127" s="313"/>
      <c r="N127" s="313"/>
      <c r="O127" s="313"/>
      <c r="P127" s="313"/>
      <c r="Q127" s="313"/>
      <c r="R127" s="313"/>
      <c r="S127" s="313"/>
      <c r="T127" s="313"/>
      <c r="U127" s="313"/>
      <c r="V127" s="313"/>
      <c r="W127" s="313"/>
      <c r="X127" s="317"/>
    </row>
    <row r="128" spans="1:24" x14ac:dyDescent="0.3">
      <c r="A128" s="308"/>
      <c r="B128" s="312"/>
      <c r="C128" s="312"/>
      <c r="D128" s="312"/>
      <c r="E128" s="312"/>
      <c r="F128" s="312"/>
      <c r="G128" s="312"/>
      <c r="H128" s="312"/>
      <c r="I128" s="312"/>
      <c r="J128" s="313"/>
      <c r="K128" s="313"/>
      <c r="L128" s="313"/>
      <c r="M128" s="313"/>
      <c r="N128" s="313"/>
      <c r="O128" s="313"/>
      <c r="P128" s="313"/>
      <c r="Q128" s="313"/>
      <c r="R128" s="313"/>
      <c r="S128" s="313"/>
      <c r="T128" s="313"/>
      <c r="U128" s="313"/>
      <c r="V128" s="313"/>
      <c r="W128" s="313"/>
      <c r="X128" s="317"/>
    </row>
    <row r="129" spans="1:24" x14ac:dyDescent="0.3">
      <c r="A129" s="308"/>
      <c r="B129" s="312"/>
      <c r="C129" s="312"/>
      <c r="D129" s="312"/>
      <c r="E129" s="312"/>
      <c r="F129" s="312"/>
      <c r="G129" s="312"/>
      <c r="H129" s="312"/>
      <c r="I129" s="312"/>
      <c r="J129" s="313"/>
      <c r="K129" s="313"/>
      <c r="L129" s="313"/>
      <c r="M129" s="313"/>
      <c r="N129" s="313"/>
      <c r="O129" s="313"/>
      <c r="P129" s="313"/>
      <c r="Q129" s="313"/>
      <c r="R129" s="313"/>
      <c r="S129" s="313"/>
      <c r="T129" s="313"/>
      <c r="U129" s="313"/>
      <c r="V129" s="313"/>
      <c r="W129" s="313"/>
      <c r="X129" s="317"/>
    </row>
    <row r="130" spans="1:24" x14ac:dyDescent="0.3">
      <c r="A130" s="308"/>
      <c r="B130" s="312"/>
      <c r="C130" s="312"/>
      <c r="D130" s="312"/>
      <c r="E130" s="312"/>
      <c r="F130" s="312"/>
      <c r="G130" s="312"/>
      <c r="H130" s="312"/>
      <c r="I130" s="312"/>
      <c r="J130" s="313"/>
      <c r="K130" s="313"/>
      <c r="L130" s="313"/>
      <c r="M130" s="313"/>
      <c r="N130" s="313"/>
      <c r="O130" s="313"/>
      <c r="P130" s="313"/>
      <c r="Q130" s="313"/>
      <c r="R130" s="313"/>
      <c r="S130" s="313"/>
      <c r="T130" s="313"/>
      <c r="U130" s="313"/>
      <c r="V130" s="313"/>
      <c r="W130" s="313"/>
      <c r="X130" s="317"/>
    </row>
    <row r="131" spans="1:24" x14ac:dyDescent="0.3">
      <c r="A131" s="308"/>
      <c r="B131" s="312"/>
      <c r="C131" s="312"/>
      <c r="D131" s="312"/>
      <c r="E131" s="312"/>
      <c r="F131" s="312"/>
      <c r="G131" s="312"/>
      <c r="H131" s="312"/>
      <c r="I131" s="312"/>
      <c r="J131" s="313"/>
      <c r="K131" s="313"/>
      <c r="L131" s="313"/>
      <c r="M131" s="313"/>
      <c r="N131" s="313"/>
      <c r="O131" s="313"/>
      <c r="P131" s="313"/>
      <c r="Q131" s="313"/>
      <c r="R131" s="313"/>
      <c r="S131" s="313"/>
      <c r="T131" s="313"/>
      <c r="U131" s="313"/>
      <c r="V131" s="313"/>
      <c r="W131" s="313"/>
      <c r="X131" s="317"/>
    </row>
    <row r="132" spans="1:24" x14ac:dyDescent="0.3">
      <c r="A132" s="308"/>
      <c r="B132" s="312"/>
      <c r="C132" s="312"/>
      <c r="D132" s="312"/>
      <c r="E132" s="312"/>
      <c r="F132" s="312"/>
      <c r="G132" s="312"/>
      <c r="H132" s="312"/>
      <c r="I132" s="312"/>
      <c r="J132" s="313"/>
      <c r="K132" s="313"/>
      <c r="L132" s="313"/>
      <c r="M132" s="313"/>
      <c r="N132" s="313"/>
      <c r="O132" s="313"/>
      <c r="P132" s="313"/>
      <c r="Q132" s="313"/>
      <c r="R132" s="313"/>
      <c r="S132" s="313"/>
      <c r="T132" s="313"/>
      <c r="U132" s="313"/>
      <c r="V132" s="313"/>
      <c r="W132" s="313"/>
      <c r="X132" s="317"/>
    </row>
    <row r="133" spans="1:24" x14ac:dyDescent="0.3">
      <c r="A133" s="308"/>
      <c r="B133" s="312"/>
      <c r="C133" s="312"/>
      <c r="D133" s="312"/>
      <c r="E133" s="312"/>
      <c r="F133" s="312"/>
      <c r="G133" s="312"/>
      <c r="H133" s="312"/>
      <c r="I133" s="312"/>
      <c r="J133" s="313"/>
      <c r="K133" s="313"/>
      <c r="L133" s="313"/>
      <c r="M133" s="313"/>
      <c r="N133" s="313"/>
      <c r="O133" s="313"/>
      <c r="P133" s="313"/>
      <c r="Q133" s="313"/>
      <c r="R133" s="313"/>
      <c r="S133" s="313"/>
      <c r="T133" s="313"/>
      <c r="U133" s="313"/>
      <c r="V133" s="313"/>
      <c r="W133" s="313"/>
      <c r="X133" s="317"/>
    </row>
    <row r="134" spans="1:24" x14ac:dyDescent="0.3">
      <c r="A134" s="308"/>
      <c r="B134" s="312"/>
      <c r="C134" s="312"/>
      <c r="D134" s="312"/>
      <c r="E134" s="312"/>
      <c r="F134" s="312"/>
      <c r="G134" s="312"/>
      <c r="H134" s="312"/>
      <c r="I134" s="312"/>
      <c r="J134" s="313"/>
      <c r="K134" s="313"/>
      <c r="L134" s="313"/>
      <c r="M134" s="313"/>
      <c r="N134" s="313"/>
      <c r="O134" s="313"/>
      <c r="P134" s="313"/>
      <c r="Q134" s="313"/>
      <c r="R134" s="313"/>
      <c r="S134" s="313"/>
      <c r="T134" s="313"/>
      <c r="U134" s="313"/>
      <c r="V134" s="313"/>
      <c r="W134" s="313"/>
      <c r="X134" s="317"/>
    </row>
    <row r="135" spans="1:24" x14ac:dyDescent="0.3">
      <c r="A135" s="308"/>
      <c r="B135" s="312"/>
      <c r="C135" s="312"/>
      <c r="D135" s="312"/>
      <c r="E135" s="312"/>
      <c r="F135" s="312"/>
      <c r="G135" s="312"/>
      <c r="H135" s="312"/>
      <c r="I135" s="312"/>
      <c r="J135" s="313"/>
      <c r="K135" s="313"/>
      <c r="L135" s="313"/>
      <c r="M135" s="313"/>
      <c r="N135" s="313"/>
      <c r="O135" s="313"/>
      <c r="P135" s="313"/>
      <c r="Q135" s="313"/>
      <c r="R135" s="313"/>
      <c r="S135" s="313"/>
      <c r="T135" s="313"/>
      <c r="U135" s="313"/>
      <c r="V135" s="313"/>
      <c r="W135" s="313"/>
      <c r="X135" s="317"/>
    </row>
    <row r="136" spans="1:24" x14ac:dyDescent="0.3">
      <c r="A136" s="308"/>
      <c r="B136" s="312"/>
      <c r="C136" s="312"/>
      <c r="D136" s="312"/>
      <c r="E136" s="312"/>
      <c r="F136" s="312"/>
      <c r="G136" s="312"/>
      <c r="H136" s="312"/>
      <c r="I136" s="312"/>
      <c r="J136" s="313"/>
      <c r="K136" s="313"/>
      <c r="L136" s="313"/>
      <c r="M136" s="313"/>
      <c r="N136" s="313"/>
      <c r="O136" s="313"/>
      <c r="P136" s="313"/>
      <c r="Q136" s="313"/>
      <c r="R136" s="313"/>
      <c r="S136" s="313"/>
      <c r="T136" s="313"/>
      <c r="U136" s="313"/>
      <c r="V136" s="313"/>
      <c r="W136" s="313"/>
      <c r="X136" s="317"/>
    </row>
    <row r="137" spans="1:24" x14ac:dyDescent="0.3">
      <c r="A137" s="308"/>
      <c r="B137" s="312"/>
      <c r="C137" s="312"/>
      <c r="D137" s="312"/>
      <c r="E137" s="312"/>
      <c r="F137" s="312"/>
      <c r="G137" s="312"/>
      <c r="H137" s="312"/>
      <c r="I137" s="312"/>
      <c r="J137" s="313"/>
      <c r="K137" s="313"/>
      <c r="L137" s="313"/>
      <c r="M137" s="313"/>
      <c r="N137" s="313"/>
      <c r="O137" s="313"/>
      <c r="P137" s="313"/>
      <c r="Q137" s="313"/>
      <c r="R137" s="313"/>
      <c r="S137" s="313"/>
      <c r="T137" s="313"/>
      <c r="U137" s="313"/>
      <c r="V137" s="313"/>
      <c r="W137" s="313"/>
      <c r="X137" s="317"/>
    </row>
    <row r="138" spans="1:24" x14ac:dyDescent="0.3">
      <c r="A138" s="308"/>
      <c r="B138" s="312"/>
      <c r="C138" s="312"/>
      <c r="D138" s="312"/>
      <c r="E138" s="312"/>
      <c r="F138" s="312"/>
      <c r="G138" s="312"/>
      <c r="H138" s="312"/>
      <c r="I138" s="312"/>
      <c r="J138" s="313"/>
      <c r="K138" s="313"/>
      <c r="L138" s="313"/>
      <c r="M138" s="313"/>
      <c r="N138" s="313"/>
      <c r="O138" s="313"/>
      <c r="P138" s="313"/>
      <c r="Q138" s="313"/>
      <c r="R138" s="313"/>
      <c r="S138" s="313"/>
      <c r="T138" s="313"/>
      <c r="U138" s="313"/>
      <c r="V138" s="313"/>
      <c r="W138" s="313"/>
      <c r="X138" s="317"/>
    </row>
    <row r="139" spans="1:24" x14ac:dyDescent="0.3">
      <c r="A139" s="308"/>
      <c r="B139" s="312"/>
      <c r="C139" s="312"/>
      <c r="D139" s="312"/>
      <c r="E139" s="312"/>
      <c r="F139" s="312"/>
      <c r="G139" s="312"/>
      <c r="H139" s="312"/>
      <c r="I139" s="312"/>
      <c r="J139" s="313"/>
      <c r="K139" s="313"/>
      <c r="L139" s="313"/>
      <c r="M139" s="313"/>
      <c r="N139" s="313"/>
      <c r="O139" s="313"/>
      <c r="P139" s="313"/>
      <c r="Q139" s="313"/>
      <c r="R139" s="313"/>
      <c r="S139" s="313"/>
      <c r="T139" s="313"/>
      <c r="U139" s="313"/>
      <c r="V139" s="313"/>
      <c r="W139" s="313"/>
      <c r="X139" s="317"/>
    </row>
    <row r="140" spans="1:24" x14ac:dyDescent="0.3">
      <c r="A140" s="308"/>
      <c r="B140" s="312"/>
      <c r="C140" s="312"/>
      <c r="D140" s="312"/>
      <c r="E140" s="312"/>
      <c r="F140" s="312"/>
      <c r="G140" s="312"/>
      <c r="H140" s="312"/>
      <c r="I140" s="312"/>
      <c r="J140" s="313"/>
      <c r="K140" s="313"/>
      <c r="L140" s="313"/>
      <c r="M140" s="313"/>
      <c r="N140" s="313"/>
      <c r="O140" s="313"/>
      <c r="P140" s="313"/>
      <c r="Q140" s="313"/>
      <c r="R140" s="313"/>
      <c r="S140" s="313"/>
      <c r="T140" s="313"/>
      <c r="U140" s="313"/>
      <c r="V140" s="313"/>
      <c r="W140" s="313"/>
      <c r="X140" s="317"/>
    </row>
    <row r="141" spans="1:24" x14ac:dyDescent="0.3">
      <c r="A141" s="308"/>
      <c r="B141" s="312"/>
      <c r="C141" s="312"/>
      <c r="D141" s="312"/>
      <c r="E141" s="312"/>
      <c r="F141" s="312"/>
      <c r="G141" s="312"/>
      <c r="H141" s="312"/>
      <c r="I141" s="312"/>
      <c r="J141" s="313"/>
      <c r="K141" s="313"/>
      <c r="L141" s="313"/>
      <c r="M141" s="313"/>
      <c r="N141" s="313"/>
      <c r="O141" s="313"/>
      <c r="P141" s="313"/>
      <c r="Q141" s="313"/>
      <c r="R141" s="313"/>
      <c r="S141" s="313"/>
      <c r="T141" s="313"/>
      <c r="U141" s="313"/>
      <c r="V141" s="313"/>
      <c r="W141" s="313"/>
      <c r="X141" s="317"/>
    </row>
    <row r="142" spans="1:24" x14ac:dyDescent="0.3">
      <c r="A142" s="308"/>
      <c r="B142" s="312"/>
      <c r="C142" s="312"/>
      <c r="D142" s="312"/>
      <c r="E142" s="312"/>
      <c r="F142" s="312"/>
      <c r="G142" s="312"/>
      <c r="H142" s="312"/>
      <c r="I142" s="312"/>
      <c r="J142" s="313"/>
      <c r="K142" s="313"/>
      <c r="L142" s="313"/>
      <c r="M142" s="313"/>
      <c r="N142" s="313"/>
      <c r="O142" s="313"/>
      <c r="P142" s="313"/>
      <c r="Q142" s="313"/>
      <c r="R142" s="313"/>
      <c r="S142" s="313"/>
      <c r="T142" s="313"/>
      <c r="U142" s="313"/>
      <c r="V142" s="313"/>
      <c r="W142" s="313"/>
      <c r="X142" s="317"/>
    </row>
    <row r="143" spans="1:24" x14ac:dyDescent="0.3">
      <c r="A143" s="308"/>
      <c r="B143" s="312"/>
      <c r="C143" s="312"/>
      <c r="D143" s="312"/>
      <c r="E143" s="312"/>
      <c r="F143" s="312"/>
      <c r="G143" s="312"/>
      <c r="H143" s="312"/>
      <c r="I143" s="312"/>
      <c r="J143" s="313"/>
      <c r="K143" s="313"/>
      <c r="L143" s="313"/>
      <c r="M143" s="313"/>
      <c r="N143" s="313"/>
      <c r="O143" s="313"/>
      <c r="P143" s="313"/>
      <c r="Q143" s="313"/>
      <c r="R143" s="313"/>
      <c r="S143" s="313"/>
      <c r="T143" s="313"/>
      <c r="U143" s="313"/>
      <c r="V143" s="313"/>
      <c r="W143" s="313"/>
      <c r="X143" s="317"/>
    </row>
    <row r="144" spans="1:24" x14ac:dyDescent="0.3">
      <c r="A144" s="308"/>
      <c r="B144" s="312"/>
      <c r="C144" s="312"/>
      <c r="D144" s="312"/>
      <c r="E144" s="312"/>
      <c r="F144" s="312"/>
      <c r="G144" s="312"/>
      <c r="H144" s="312"/>
      <c r="I144" s="312"/>
      <c r="J144" s="313"/>
      <c r="K144" s="313"/>
      <c r="L144" s="313"/>
      <c r="M144" s="313"/>
      <c r="N144" s="313"/>
      <c r="O144" s="313"/>
      <c r="P144" s="313"/>
      <c r="Q144" s="313"/>
      <c r="R144" s="313"/>
      <c r="S144" s="313"/>
      <c r="T144" s="313"/>
      <c r="U144" s="313"/>
      <c r="V144" s="313"/>
      <c r="W144" s="313"/>
      <c r="X144" s="317"/>
    </row>
    <row r="145" spans="1:24" x14ac:dyDescent="0.3">
      <c r="A145" s="308"/>
      <c r="B145" s="312"/>
      <c r="C145" s="312"/>
      <c r="D145" s="312"/>
      <c r="E145" s="312"/>
      <c r="F145" s="312"/>
      <c r="G145" s="312"/>
      <c r="H145" s="312"/>
      <c r="I145" s="312"/>
      <c r="J145" s="313"/>
      <c r="K145" s="313"/>
      <c r="L145" s="313"/>
      <c r="M145" s="313"/>
      <c r="N145" s="313"/>
      <c r="O145" s="313"/>
      <c r="P145" s="313"/>
      <c r="Q145" s="313"/>
      <c r="R145" s="313"/>
      <c r="S145" s="313"/>
      <c r="T145" s="313"/>
      <c r="U145" s="313"/>
      <c r="V145" s="313"/>
      <c r="W145" s="313"/>
      <c r="X145" s="317"/>
    </row>
    <row r="146" spans="1:24" x14ac:dyDescent="0.3">
      <c r="A146" s="308"/>
      <c r="B146" s="312"/>
      <c r="C146" s="312"/>
      <c r="D146" s="312"/>
      <c r="E146" s="312"/>
      <c r="F146" s="312"/>
      <c r="G146" s="312"/>
      <c r="H146" s="312"/>
      <c r="I146" s="312"/>
      <c r="J146" s="313"/>
      <c r="K146" s="313"/>
      <c r="L146" s="313"/>
      <c r="M146" s="313"/>
      <c r="N146" s="313"/>
      <c r="O146" s="313"/>
      <c r="P146" s="313"/>
      <c r="Q146" s="313"/>
      <c r="R146" s="313"/>
      <c r="S146" s="313"/>
      <c r="T146" s="313"/>
      <c r="U146" s="313"/>
      <c r="V146" s="313"/>
      <c r="W146" s="313"/>
      <c r="X146" s="317"/>
    </row>
    <row r="147" spans="1:24" x14ac:dyDescent="0.3">
      <c r="A147" s="308"/>
      <c r="B147" s="312"/>
      <c r="C147" s="312"/>
      <c r="D147" s="312"/>
      <c r="E147" s="312"/>
      <c r="F147" s="312"/>
      <c r="G147" s="312"/>
      <c r="H147" s="312"/>
      <c r="I147" s="312"/>
      <c r="J147" s="313"/>
      <c r="K147" s="313"/>
      <c r="L147" s="313"/>
      <c r="M147" s="313"/>
      <c r="N147" s="313"/>
      <c r="O147" s="313"/>
      <c r="P147" s="313"/>
      <c r="Q147" s="313"/>
      <c r="R147" s="313"/>
      <c r="S147" s="313"/>
      <c r="T147" s="313"/>
      <c r="U147" s="313"/>
      <c r="V147" s="313"/>
      <c r="W147" s="313"/>
      <c r="X147" s="317"/>
    </row>
    <row r="148" spans="1:24" x14ac:dyDescent="0.3">
      <c r="A148" s="308"/>
      <c r="B148" s="312"/>
      <c r="C148" s="312"/>
      <c r="D148" s="312"/>
      <c r="E148" s="312"/>
      <c r="F148" s="312"/>
      <c r="G148" s="312"/>
      <c r="H148" s="312"/>
      <c r="I148" s="312"/>
      <c r="J148" s="313"/>
      <c r="K148" s="313"/>
      <c r="L148" s="313"/>
      <c r="M148" s="313"/>
      <c r="N148" s="313"/>
      <c r="O148" s="313"/>
      <c r="P148" s="313"/>
      <c r="Q148" s="313"/>
      <c r="R148" s="313"/>
      <c r="S148" s="313"/>
      <c r="T148" s="313"/>
      <c r="U148" s="313"/>
      <c r="V148" s="313"/>
      <c r="W148" s="313"/>
      <c r="X148" s="317"/>
    </row>
    <row r="149" spans="1:24" x14ac:dyDescent="0.3">
      <c r="A149" s="308"/>
      <c r="B149" s="312"/>
      <c r="C149" s="312"/>
      <c r="D149" s="312"/>
      <c r="E149" s="312"/>
      <c r="F149" s="312"/>
      <c r="G149" s="312"/>
      <c r="H149" s="312"/>
      <c r="I149" s="312"/>
      <c r="J149" s="313"/>
      <c r="K149" s="313"/>
      <c r="L149" s="313"/>
      <c r="M149" s="313"/>
      <c r="N149" s="313"/>
      <c r="O149" s="313"/>
      <c r="P149" s="313"/>
      <c r="Q149" s="313"/>
      <c r="R149" s="313"/>
      <c r="S149" s="313"/>
      <c r="T149" s="313"/>
      <c r="U149" s="313"/>
      <c r="V149" s="313"/>
      <c r="W149" s="313"/>
      <c r="X149" s="317"/>
    </row>
    <row r="150" spans="1:24" x14ac:dyDescent="0.3">
      <c r="A150" s="308"/>
      <c r="B150" s="312"/>
      <c r="C150" s="312"/>
      <c r="D150" s="312"/>
      <c r="E150" s="312"/>
      <c r="F150" s="312"/>
      <c r="G150" s="312"/>
      <c r="H150" s="312"/>
      <c r="I150" s="312"/>
      <c r="J150" s="313"/>
      <c r="K150" s="313"/>
      <c r="L150" s="313"/>
      <c r="M150" s="313"/>
      <c r="N150" s="313"/>
      <c r="O150" s="313"/>
      <c r="P150" s="313"/>
      <c r="Q150" s="313"/>
      <c r="R150" s="313"/>
      <c r="S150" s="313"/>
      <c r="T150" s="313"/>
      <c r="U150" s="313"/>
      <c r="V150" s="313"/>
      <c r="W150" s="313"/>
      <c r="X150" s="317"/>
    </row>
    <row r="151" spans="1:24" x14ac:dyDescent="0.3">
      <c r="A151" s="308"/>
      <c r="B151" s="312"/>
      <c r="C151" s="312"/>
      <c r="D151" s="312"/>
      <c r="E151" s="312"/>
      <c r="F151" s="312"/>
      <c r="G151" s="312"/>
      <c r="H151" s="312"/>
      <c r="I151" s="312"/>
      <c r="J151" s="313"/>
      <c r="K151" s="313"/>
      <c r="L151" s="313"/>
      <c r="M151" s="313"/>
      <c r="N151" s="313"/>
      <c r="O151" s="313"/>
      <c r="P151" s="313"/>
      <c r="Q151" s="313"/>
      <c r="R151" s="313"/>
      <c r="S151" s="313"/>
      <c r="T151" s="313"/>
      <c r="U151" s="313"/>
      <c r="V151" s="313"/>
      <c r="W151" s="313"/>
      <c r="X151" s="317"/>
    </row>
    <row r="152" spans="1:24" x14ac:dyDescent="0.3">
      <c r="A152" s="308"/>
      <c r="B152" s="312"/>
      <c r="C152" s="312"/>
      <c r="D152" s="312"/>
      <c r="E152" s="312"/>
      <c r="F152" s="312"/>
      <c r="G152" s="312"/>
      <c r="H152" s="312"/>
      <c r="I152" s="312"/>
      <c r="J152" s="313"/>
      <c r="K152" s="313"/>
      <c r="L152" s="313"/>
      <c r="M152" s="313"/>
      <c r="N152" s="313"/>
      <c r="O152" s="313"/>
      <c r="P152" s="313"/>
      <c r="Q152" s="313"/>
      <c r="R152" s="313"/>
      <c r="S152" s="313"/>
      <c r="T152" s="313"/>
      <c r="U152" s="313"/>
      <c r="V152" s="313"/>
      <c r="W152" s="313"/>
      <c r="X152" s="317"/>
    </row>
    <row r="153" spans="1:24" x14ac:dyDescent="0.3">
      <c r="A153" s="308"/>
      <c r="B153" s="312"/>
      <c r="C153" s="312"/>
      <c r="D153" s="312"/>
      <c r="E153" s="312"/>
      <c r="F153" s="312"/>
      <c r="G153" s="312"/>
      <c r="H153" s="312"/>
      <c r="I153" s="312"/>
      <c r="J153" s="313"/>
      <c r="K153" s="313"/>
      <c r="L153" s="313"/>
      <c r="M153" s="313"/>
      <c r="N153" s="313"/>
      <c r="O153" s="313"/>
      <c r="P153" s="313"/>
      <c r="Q153" s="313"/>
      <c r="R153" s="313"/>
      <c r="S153" s="313"/>
      <c r="T153" s="313"/>
      <c r="U153" s="313"/>
      <c r="V153" s="313"/>
      <c r="W153" s="313"/>
      <c r="X153" s="317"/>
    </row>
    <row r="154" spans="1:24" x14ac:dyDescent="0.3">
      <c r="A154" s="308"/>
      <c r="B154" s="312"/>
      <c r="C154" s="312"/>
      <c r="D154" s="312"/>
      <c r="E154" s="312"/>
      <c r="F154" s="312"/>
      <c r="G154" s="312"/>
      <c r="H154" s="312"/>
      <c r="I154" s="312"/>
      <c r="J154" s="313"/>
      <c r="K154" s="313"/>
      <c r="L154" s="313"/>
      <c r="M154" s="313"/>
      <c r="N154" s="313"/>
      <c r="O154" s="313"/>
      <c r="P154" s="313"/>
      <c r="Q154" s="313"/>
      <c r="R154" s="313"/>
      <c r="S154" s="313"/>
      <c r="T154" s="313"/>
      <c r="U154" s="313"/>
      <c r="V154" s="313"/>
      <c r="W154" s="313"/>
      <c r="X154" s="317"/>
    </row>
    <row r="155" spans="1:24" x14ac:dyDescent="0.3">
      <c r="A155" s="308"/>
      <c r="B155" s="312"/>
      <c r="C155" s="312"/>
      <c r="D155" s="312"/>
      <c r="E155" s="312"/>
      <c r="F155" s="312"/>
      <c r="G155" s="312"/>
      <c r="H155" s="312"/>
      <c r="I155" s="312"/>
      <c r="J155" s="313"/>
      <c r="K155" s="313"/>
      <c r="L155" s="313"/>
      <c r="M155" s="313"/>
      <c r="N155" s="313"/>
      <c r="O155" s="313"/>
      <c r="P155" s="313"/>
      <c r="Q155" s="313"/>
      <c r="R155" s="313"/>
      <c r="S155" s="313"/>
      <c r="T155" s="313"/>
      <c r="U155" s="313"/>
      <c r="V155" s="313"/>
      <c r="W155" s="313"/>
      <c r="X155" s="317"/>
    </row>
    <row r="156" spans="1:24" x14ac:dyDescent="0.3">
      <c r="A156" s="308"/>
      <c r="B156" s="312"/>
      <c r="C156" s="312"/>
      <c r="D156" s="312"/>
      <c r="E156" s="312"/>
      <c r="F156" s="312"/>
      <c r="G156" s="312"/>
      <c r="H156" s="312"/>
      <c r="I156" s="312"/>
      <c r="J156" s="313"/>
      <c r="K156" s="313"/>
      <c r="L156" s="313"/>
      <c r="M156" s="313"/>
      <c r="N156" s="313"/>
      <c r="O156" s="313"/>
      <c r="P156" s="313"/>
      <c r="Q156" s="313"/>
      <c r="R156" s="313"/>
      <c r="S156" s="313"/>
      <c r="T156" s="313"/>
      <c r="U156" s="313"/>
      <c r="V156" s="313"/>
      <c r="W156" s="313"/>
      <c r="X156" s="317"/>
    </row>
    <row r="157" spans="1:24" x14ac:dyDescent="0.3">
      <c r="A157" s="308"/>
      <c r="B157" s="312"/>
      <c r="C157" s="312"/>
      <c r="D157" s="312"/>
      <c r="E157" s="312"/>
      <c r="F157" s="312"/>
      <c r="G157" s="312"/>
      <c r="H157" s="312"/>
      <c r="I157" s="312"/>
      <c r="J157" s="313"/>
      <c r="K157" s="313"/>
      <c r="L157" s="313"/>
      <c r="M157" s="313"/>
      <c r="N157" s="313"/>
      <c r="O157" s="313"/>
      <c r="P157" s="313"/>
      <c r="Q157" s="313"/>
      <c r="R157" s="313"/>
      <c r="S157" s="313"/>
      <c r="T157" s="313"/>
      <c r="U157" s="313"/>
      <c r="V157" s="313"/>
      <c r="W157" s="313"/>
      <c r="X157" s="317"/>
    </row>
    <row r="158" spans="1:24" x14ac:dyDescent="0.3">
      <c r="A158" s="308"/>
      <c r="B158" s="312"/>
      <c r="C158" s="312"/>
      <c r="D158" s="312"/>
      <c r="E158" s="312"/>
      <c r="F158" s="312"/>
      <c r="G158" s="312"/>
      <c r="H158" s="312"/>
      <c r="I158" s="312"/>
      <c r="J158" s="313"/>
      <c r="K158" s="313"/>
      <c r="L158" s="313"/>
      <c r="M158" s="313"/>
      <c r="N158" s="313"/>
      <c r="O158" s="313"/>
      <c r="P158" s="313"/>
      <c r="Q158" s="313"/>
      <c r="R158" s="313"/>
      <c r="S158" s="313"/>
      <c r="T158" s="313"/>
      <c r="U158" s="313"/>
      <c r="V158" s="313"/>
      <c r="W158" s="313"/>
      <c r="X158" s="317"/>
    </row>
    <row r="159" spans="1:24" x14ac:dyDescent="0.3">
      <c r="A159" s="308"/>
      <c r="B159" s="312"/>
      <c r="C159" s="312"/>
      <c r="D159" s="312"/>
      <c r="E159" s="312"/>
      <c r="F159" s="312"/>
      <c r="G159" s="312"/>
      <c r="H159" s="312"/>
      <c r="I159" s="312"/>
      <c r="J159" s="313"/>
      <c r="K159" s="313"/>
      <c r="L159" s="313"/>
      <c r="M159" s="313"/>
      <c r="N159" s="313"/>
      <c r="O159" s="313"/>
      <c r="P159" s="313"/>
      <c r="Q159" s="313"/>
      <c r="R159" s="313"/>
      <c r="S159" s="313"/>
      <c r="T159" s="313"/>
      <c r="U159" s="313"/>
      <c r="V159" s="313"/>
      <c r="W159" s="313"/>
      <c r="X159" s="317"/>
    </row>
    <row r="160" spans="1:24" x14ac:dyDescent="0.3">
      <c r="A160" s="308"/>
      <c r="B160" s="312"/>
      <c r="C160" s="312"/>
      <c r="D160" s="312"/>
      <c r="E160" s="312"/>
      <c r="F160" s="312"/>
      <c r="G160" s="312"/>
      <c r="H160" s="312"/>
      <c r="I160" s="312"/>
      <c r="J160" s="313"/>
      <c r="K160" s="313"/>
      <c r="L160" s="313"/>
      <c r="M160" s="313"/>
      <c r="N160" s="313"/>
      <c r="O160" s="313"/>
      <c r="P160" s="313"/>
      <c r="Q160" s="313"/>
      <c r="R160" s="313"/>
      <c r="S160" s="313"/>
      <c r="T160" s="313"/>
      <c r="U160" s="313"/>
      <c r="V160" s="313"/>
      <c r="W160" s="313"/>
      <c r="X160" s="317"/>
    </row>
    <row r="161" spans="1:24" x14ac:dyDescent="0.3">
      <c r="A161" s="308"/>
      <c r="B161" s="312"/>
      <c r="C161" s="312"/>
      <c r="D161" s="312"/>
      <c r="E161" s="312"/>
      <c r="F161" s="312"/>
      <c r="G161" s="312"/>
      <c r="H161" s="312"/>
      <c r="I161" s="312"/>
      <c r="J161" s="313"/>
      <c r="K161" s="313"/>
      <c r="L161" s="313"/>
      <c r="M161" s="313"/>
      <c r="N161" s="313"/>
      <c r="O161" s="313"/>
      <c r="P161" s="313"/>
      <c r="Q161" s="313"/>
      <c r="R161" s="313"/>
      <c r="S161" s="313"/>
      <c r="T161" s="313"/>
      <c r="U161" s="313"/>
      <c r="V161" s="313"/>
      <c r="W161" s="313"/>
      <c r="X161" s="317"/>
    </row>
    <row r="162" spans="1:24" x14ac:dyDescent="0.3">
      <c r="A162" s="308"/>
      <c r="B162" s="312"/>
      <c r="C162" s="312"/>
      <c r="D162" s="312"/>
      <c r="E162" s="312"/>
      <c r="F162" s="312"/>
      <c r="G162" s="312"/>
      <c r="H162" s="312"/>
      <c r="I162" s="312"/>
      <c r="J162" s="313"/>
      <c r="K162" s="313"/>
      <c r="L162" s="313"/>
      <c r="M162" s="313"/>
      <c r="N162" s="313"/>
      <c r="O162" s="313"/>
      <c r="P162" s="313"/>
      <c r="Q162" s="313"/>
      <c r="R162" s="313"/>
      <c r="S162" s="313"/>
      <c r="T162" s="313"/>
      <c r="U162" s="313"/>
      <c r="V162" s="313"/>
      <c r="W162" s="313"/>
      <c r="X162" s="317"/>
    </row>
    <row r="163" spans="1:24" x14ac:dyDescent="0.3">
      <c r="A163" s="308"/>
      <c r="B163" s="312"/>
      <c r="C163" s="312"/>
      <c r="D163" s="312"/>
      <c r="E163" s="312"/>
      <c r="F163" s="312"/>
      <c r="G163" s="312"/>
      <c r="H163" s="312"/>
      <c r="I163" s="312"/>
      <c r="J163" s="313"/>
      <c r="K163" s="313"/>
      <c r="L163" s="313"/>
      <c r="M163" s="313"/>
      <c r="N163" s="313"/>
      <c r="O163" s="313"/>
      <c r="P163" s="313"/>
      <c r="Q163" s="313"/>
      <c r="R163" s="313"/>
      <c r="S163" s="313"/>
      <c r="T163" s="313"/>
      <c r="U163" s="313"/>
      <c r="V163" s="313"/>
      <c r="W163" s="313"/>
      <c r="X163" s="317"/>
    </row>
    <row r="164" spans="1:24" x14ac:dyDescent="0.3">
      <c r="A164" s="308"/>
      <c r="B164" s="312"/>
      <c r="C164" s="312"/>
      <c r="D164" s="312"/>
      <c r="E164" s="312"/>
      <c r="F164" s="312"/>
      <c r="G164" s="312"/>
      <c r="H164" s="312"/>
      <c r="I164" s="312"/>
      <c r="J164" s="313"/>
      <c r="K164" s="313"/>
      <c r="L164" s="313"/>
      <c r="M164" s="313"/>
      <c r="N164" s="313"/>
      <c r="O164" s="313"/>
      <c r="P164" s="313"/>
      <c r="Q164" s="313"/>
      <c r="R164" s="313"/>
      <c r="S164" s="313"/>
      <c r="T164" s="313"/>
      <c r="U164" s="313"/>
      <c r="V164" s="313"/>
      <c r="W164" s="313"/>
      <c r="X164" s="317"/>
    </row>
    <row r="165" spans="1:24" x14ac:dyDescent="0.3">
      <c r="A165" s="308"/>
      <c r="B165" s="312"/>
      <c r="C165" s="312"/>
      <c r="D165" s="312"/>
      <c r="E165" s="312"/>
      <c r="F165" s="312"/>
      <c r="G165" s="312"/>
      <c r="H165" s="312"/>
      <c r="I165" s="312"/>
      <c r="J165" s="313"/>
      <c r="K165" s="313"/>
      <c r="L165" s="313"/>
      <c r="M165" s="313"/>
      <c r="N165" s="313"/>
      <c r="O165" s="313"/>
      <c r="P165" s="313"/>
      <c r="Q165" s="313"/>
      <c r="R165" s="313"/>
      <c r="S165" s="313"/>
      <c r="T165" s="313"/>
      <c r="U165" s="313"/>
      <c r="V165" s="313"/>
      <c r="W165" s="313"/>
      <c r="X165" s="317"/>
    </row>
    <row r="166" spans="1:24" x14ac:dyDescent="0.3">
      <c r="A166" s="308"/>
      <c r="B166" s="312"/>
      <c r="C166" s="312"/>
      <c r="D166" s="312"/>
      <c r="E166" s="312"/>
      <c r="F166" s="312"/>
      <c r="G166" s="312"/>
      <c r="H166" s="312"/>
      <c r="I166" s="312"/>
      <c r="J166" s="313"/>
      <c r="K166" s="313"/>
      <c r="L166" s="313"/>
      <c r="M166" s="313"/>
      <c r="N166" s="313"/>
      <c r="O166" s="313"/>
      <c r="P166" s="313"/>
      <c r="Q166" s="313"/>
      <c r="R166" s="313"/>
      <c r="S166" s="313"/>
      <c r="T166" s="313"/>
      <c r="U166" s="313"/>
      <c r="V166" s="313"/>
      <c r="W166" s="313"/>
      <c r="X166" s="317"/>
    </row>
    <row r="167" spans="1:24" x14ac:dyDescent="0.3">
      <c r="A167" s="308"/>
      <c r="B167" s="312"/>
      <c r="C167" s="312"/>
      <c r="D167" s="312"/>
      <c r="E167" s="312"/>
      <c r="F167" s="312"/>
      <c r="G167" s="312"/>
      <c r="H167" s="312"/>
      <c r="I167" s="312"/>
      <c r="J167" s="313"/>
      <c r="K167" s="313"/>
      <c r="L167" s="313"/>
      <c r="M167" s="313"/>
      <c r="N167" s="313"/>
      <c r="O167" s="313"/>
      <c r="P167" s="313"/>
      <c r="Q167" s="313"/>
      <c r="R167" s="313"/>
      <c r="S167" s="313"/>
      <c r="T167" s="313"/>
      <c r="U167" s="313"/>
      <c r="V167" s="313"/>
      <c r="W167" s="313"/>
      <c r="X167" s="317"/>
    </row>
    <row r="168" spans="1:24" x14ac:dyDescent="0.3">
      <c r="A168" s="308"/>
      <c r="B168" s="312"/>
      <c r="C168" s="312"/>
      <c r="D168" s="312"/>
      <c r="E168" s="312"/>
      <c r="F168" s="312"/>
      <c r="G168" s="312"/>
      <c r="H168" s="312"/>
      <c r="I168" s="312"/>
      <c r="J168" s="313"/>
      <c r="K168" s="313"/>
      <c r="L168" s="313"/>
      <c r="M168" s="313"/>
      <c r="N168" s="313"/>
      <c r="O168" s="313"/>
      <c r="P168" s="313"/>
      <c r="Q168" s="313"/>
      <c r="R168" s="313"/>
      <c r="S168" s="313"/>
      <c r="T168" s="313"/>
      <c r="U168" s="313"/>
      <c r="V168" s="313"/>
      <c r="W168" s="313"/>
      <c r="X168" s="317"/>
    </row>
    <row r="169" spans="1:24" x14ac:dyDescent="0.3">
      <c r="A169" s="308"/>
      <c r="B169" s="312"/>
      <c r="C169" s="312"/>
      <c r="D169" s="312"/>
      <c r="E169" s="312"/>
      <c r="F169" s="312"/>
      <c r="G169" s="312"/>
      <c r="H169" s="312"/>
      <c r="I169" s="312"/>
      <c r="J169" s="313"/>
      <c r="K169" s="313"/>
      <c r="L169" s="313"/>
      <c r="M169" s="313"/>
      <c r="N169" s="313"/>
      <c r="O169" s="313"/>
      <c r="P169" s="313"/>
      <c r="Q169" s="313"/>
      <c r="R169" s="313"/>
      <c r="S169" s="313"/>
      <c r="T169" s="313"/>
      <c r="U169" s="313"/>
      <c r="V169" s="313"/>
      <c r="W169" s="313"/>
      <c r="X169" s="317"/>
    </row>
    <row r="170" spans="1:24" x14ac:dyDescent="0.3">
      <c r="A170" s="308"/>
      <c r="B170" s="312"/>
      <c r="C170" s="312"/>
      <c r="D170" s="312"/>
      <c r="E170" s="312"/>
      <c r="F170" s="312"/>
      <c r="G170" s="312"/>
      <c r="H170" s="312"/>
      <c r="I170" s="312"/>
      <c r="J170" s="313"/>
      <c r="K170" s="313"/>
      <c r="L170" s="313"/>
      <c r="M170" s="313"/>
      <c r="N170" s="313"/>
      <c r="O170" s="313"/>
      <c r="P170" s="313"/>
      <c r="Q170" s="313"/>
      <c r="R170" s="313"/>
      <c r="S170" s="313"/>
      <c r="T170" s="313"/>
      <c r="U170" s="313"/>
      <c r="V170" s="313"/>
      <c r="W170" s="313"/>
      <c r="X170" s="317"/>
    </row>
    <row r="171" spans="1:24" x14ac:dyDescent="0.3">
      <c r="A171" s="308"/>
      <c r="B171" s="312"/>
      <c r="C171" s="312"/>
      <c r="D171" s="312"/>
      <c r="E171" s="312"/>
      <c r="F171" s="312"/>
      <c r="G171" s="312"/>
      <c r="H171" s="312"/>
      <c r="I171" s="312"/>
      <c r="J171" s="313"/>
      <c r="K171" s="313"/>
      <c r="L171" s="313"/>
      <c r="M171" s="313"/>
      <c r="N171" s="313"/>
      <c r="O171" s="313"/>
      <c r="P171" s="313"/>
      <c r="Q171" s="313"/>
      <c r="R171" s="313"/>
      <c r="S171" s="313"/>
      <c r="T171" s="313"/>
      <c r="U171" s="313"/>
      <c r="V171" s="313"/>
      <c r="W171" s="313"/>
      <c r="X171" s="317"/>
    </row>
    <row r="172" spans="1:24" x14ac:dyDescent="0.3">
      <c r="A172" s="308"/>
      <c r="B172" s="312"/>
      <c r="C172" s="312"/>
      <c r="D172" s="312"/>
      <c r="E172" s="312"/>
      <c r="F172" s="312"/>
      <c r="G172" s="312"/>
      <c r="H172" s="312"/>
      <c r="I172" s="312"/>
      <c r="J172" s="313"/>
      <c r="K172" s="313"/>
      <c r="L172" s="313"/>
      <c r="M172" s="313"/>
      <c r="N172" s="313"/>
      <c r="O172" s="313"/>
      <c r="P172" s="313"/>
      <c r="Q172" s="313"/>
      <c r="R172" s="313"/>
      <c r="S172" s="313"/>
      <c r="T172" s="313"/>
      <c r="U172" s="313"/>
      <c r="V172" s="313"/>
      <c r="W172" s="313"/>
      <c r="X172" s="317"/>
    </row>
    <row r="173" spans="1:24" x14ac:dyDescent="0.3">
      <c r="A173" s="308"/>
      <c r="B173" s="312"/>
      <c r="C173" s="312"/>
      <c r="D173" s="312"/>
      <c r="E173" s="312"/>
      <c r="F173" s="312"/>
      <c r="G173" s="312"/>
      <c r="H173" s="312"/>
      <c r="I173" s="312"/>
      <c r="J173" s="313"/>
      <c r="K173" s="313"/>
      <c r="L173" s="313"/>
      <c r="M173" s="313"/>
      <c r="N173" s="313"/>
      <c r="O173" s="313"/>
      <c r="P173" s="313"/>
      <c r="Q173" s="313"/>
      <c r="R173" s="313"/>
      <c r="S173" s="313"/>
      <c r="T173" s="313"/>
      <c r="U173" s="313"/>
      <c r="V173" s="313"/>
      <c r="W173" s="313"/>
      <c r="X173" s="317"/>
    </row>
    <row r="174" spans="1:24" x14ac:dyDescent="0.3">
      <c r="A174" s="308"/>
      <c r="B174" s="312"/>
      <c r="C174" s="312"/>
      <c r="D174" s="312"/>
      <c r="E174" s="312"/>
      <c r="F174" s="312"/>
      <c r="G174" s="312"/>
      <c r="H174" s="312"/>
      <c r="I174" s="312"/>
      <c r="J174" s="313"/>
      <c r="K174" s="313"/>
      <c r="L174" s="313"/>
      <c r="M174" s="313"/>
      <c r="N174" s="313"/>
      <c r="O174" s="313"/>
      <c r="P174" s="313"/>
      <c r="Q174" s="313"/>
      <c r="R174" s="313"/>
      <c r="S174" s="313"/>
      <c r="T174" s="313"/>
      <c r="U174" s="313"/>
      <c r="V174" s="313"/>
      <c r="W174" s="313"/>
      <c r="X174" s="317"/>
    </row>
    <row r="175" spans="1:24" x14ac:dyDescent="0.3">
      <c r="A175" s="308"/>
      <c r="B175" s="312"/>
      <c r="C175" s="312"/>
      <c r="D175" s="312"/>
      <c r="E175" s="312"/>
      <c r="F175" s="312"/>
      <c r="G175" s="312"/>
      <c r="H175" s="312"/>
      <c r="I175" s="312"/>
      <c r="J175" s="313"/>
      <c r="K175" s="313"/>
      <c r="L175" s="313"/>
      <c r="M175" s="313"/>
      <c r="N175" s="313"/>
      <c r="O175" s="313"/>
      <c r="P175" s="313"/>
      <c r="Q175" s="313"/>
      <c r="R175" s="313"/>
      <c r="S175" s="313"/>
      <c r="T175" s="313"/>
      <c r="U175" s="313"/>
      <c r="V175" s="313"/>
      <c r="W175" s="313"/>
      <c r="X175" s="317"/>
    </row>
    <row r="176" spans="1:24" x14ac:dyDescent="0.3">
      <c r="A176" s="308"/>
      <c r="B176" s="312"/>
      <c r="C176" s="312"/>
      <c r="D176" s="312"/>
      <c r="E176" s="312"/>
      <c r="F176" s="312"/>
      <c r="G176" s="312"/>
      <c r="H176" s="312"/>
      <c r="I176" s="312"/>
      <c r="J176" s="313"/>
      <c r="K176" s="313"/>
      <c r="L176" s="313"/>
      <c r="M176" s="313"/>
      <c r="N176" s="313"/>
      <c r="O176" s="313"/>
      <c r="P176" s="313"/>
      <c r="Q176" s="313"/>
      <c r="R176" s="313"/>
      <c r="S176" s="313"/>
      <c r="T176" s="313"/>
      <c r="U176" s="313"/>
      <c r="V176" s="313"/>
      <c r="W176" s="313"/>
      <c r="X176" s="317"/>
    </row>
    <row r="177" spans="1:24" x14ac:dyDescent="0.3">
      <c r="A177" s="308"/>
      <c r="B177" s="312"/>
      <c r="C177" s="312"/>
      <c r="D177" s="312"/>
      <c r="E177" s="312"/>
      <c r="F177" s="312"/>
      <c r="G177" s="312"/>
      <c r="H177" s="312"/>
      <c r="I177" s="312"/>
      <c r="J177" s="313"/>
      <c r="K177" s="313"/>
      <c r="L177" s="313"/>
      <c r="M177" s="313"/>
      <c r="N177" s="313"/>
      <c r="O177" s="313"/>
      <c r="P177" s="313"/>
      <c r="Q177" s="313"/>
      <c r="R177" s="313"/>
      <c r="S177" s="313"/>
      <c r="T177" s="313"/>
      <c r="U177" s="313"/>
      <c r="V177" s="313"/>
      <c r="W177" s="313"/>
      <c r="X177" s="317"/>
    </row>
    <row r="178" spans="1:24" x14ac:dyDescent="0.3">
      <c r="A178" s="308"/>
      <c r="B178" s="312"/>
      <c r="C178" s="312"/>
      <c r="D178" s="312"/>
      <c r="E178" s="312"/>
      <c r="F178" s="312"/>
      <c r="G178" s="312"/>
      <c r="H178" s="312"/>
      <c r="I178" s="312"/>
      <c r="J178" s="313"/>
      <c r="K178" s="313"/>
      <c r="L178" s="313"/>
      <c r="M178" s="313"/>
      <c r="N178" s="313"/>
      <c r="O178" s="313"/>
      <c r="P178" s="313"/>
      <c r="Q178" s="313"/>
      <c r="R178" s="313"/>
      <c r="S178" s="313"/>
      <c r="T178" s="313"/>
      <c r="U178" s="313"/>
      <c r="V178" s="313"/>
      <c r="W178" s="313"/>
      <c r="X178" s="317"/>
    </row>
    <row r="179" spans="1:24" x14ac:dyDescent="0.3">
      <c r="A179" s="308"/>
      <c r="B179" s="312"/>
      <c r="C179" s="312"/>
      <c r="D179" s="312"/>
      <c r="E179" s="312"/>
      <c r="F179" s="312"/>
      <c r="G179" s="312"/>
      <c r="H179" s="312"/>
      <c r="I179" s="312"/>
      <c r="J179" s="313"/>
      <c r="K179" s="313"/>
      <c r="L179" s="313"/>
      <c r="M179" s="313"/>
      <c r="N179" s="313"/>
      <c r="O179" s="313"/>
      <c r="P179" s="313"/>
      <c r="Q179" s="313"/>
      <c r="R179" s="313"/>
      <c r="S179" s="313"/>
      <c r="T179" s="313"/>
      <c r="U179" s="313"/>
      <c r="V179" s="313"/>
      <c r="W179" s="313"/>
      <c r="X179" s="317"/>
    </row>
    <row r="180" spans="1:24" x14ac:dyDescent="0.3">
      <c r="A180" s="308"/>
      <c r="B180" s="312"/>
      <c r="C180" s="312"/>
      <c r="D180" s="312"/>
      <c r="E180" s="312"/>
      <c r="F180" s="312"/>
      <c r="G180" s="312"/>
      <c r="H180" s="312"/>
      <c r="I180" s="312"/>
      <c r="J180" s="313"/>
      <c r="K180" s="313"/>
      <c r="L180" s="313"/>
      <c r="M180" s="313"/>
      <c r="N180" s="313"/>
      <c r="O180" s="313"/>
      <c r="P180" s="313"/>
      <c r="Q180" s="313"/>
      <c r="R180" s="313"/>
      <c r="S180" s="313"/>
      <c r="T180" s="313"/>
      <c r="U180" s="313"/>
      <c r="V180" s="313"/>
      <c r="W180" s="313"/>
      <c r="X180" s="317"/>
    </row>
    <row r="181" spans="1:24" x14ac:dyDescent="0.3">
      <c r="A181" s="308"/>
      <c r="B181" s="312"/>
      <c r="C181" s="312"/>
      <c r="D181" s="312"/>
      <c r="E181" s="312"/>
      <c r="F181" s="312"/>
      <c r="G181" s="312"/>
      <c r="H181" s="312"/>
      <c r="I181" s="312"/>
      <c r="J181" s="313"/>
      <c r="K181" s="313"/>
      <c r="L181" s="313"/>
      <c r="M181" s="313"/>
      <c r="N181" s="313"/>
      <c r="O181" s="313"/>
      <c r="P181" s="313"/>
      <c r="Q181" s="313"/>
      <c r="R181" s="313"/>
      <c r="S181" s="313"/>
      <c r="T181" s="313"/>
      <c r="U181" s="313"/>
      <c r="V181" s="313"/>
      <c r="W181" s="313"/>
      <c r="X181" s="317"/>
    </row>
    <row r="182" spans="1:24" x14ac:dyDescent="0.3">
      <c r="A182" s="308"/>
      <c r="B182" s="312"/>
      <c r="C182" s="312"/>
      <c r="D182" s="312"/>
      <c r="E182" s="312"/>
      <c r="F182" s="312"/>
      <c r="G182" s="312"/>
      <c r="H182" s="312"/>
      <c r="I182" s="312"/>
      <c r="J182" s="313"/>
      <c r="K182" s="313"/>
      <c r="L182" s="313"/>
      <c r="M182" s="313"/>
      <c r="N182" s="313"/>
      <c r="O182" s="313"/>
      <c r="P182" s="313"/>
      <c r="Q182" s="313"/>
      <c r="R182" s="313"/>
      <c r="S182" s="313"/>
      <c r="T182" s="313"/>
      <c r="U182" s="313"/>
      <c r="V182" s="313"/>
      <c r="W182" s="313"/>
      <c r="X182" s="317"/>
    </row>
    <row r="183" spans="1:24" x14ac:dyDescent="0.3">
      <c r="A183" s="308"/>
      <c r="B183" s="312"/>
      <c r="C183" s="312"/>
      <c r="D183" s="312"/>
      <c r="E183" s="312"/>
      <c r="F183" s="312"/>
      <c r="G183" s="312"/>
      <c r="H183" s="312"/>
      <c r="I183" s="312"/>
      <c r="J183" s="313"/>
      <c r="K183" s="313"/>
      <c r="L183" s="313"/>
      <c r="M183" s="313"/>
      <c r="N183" s="313"/>
      <c r="O183" s="313"/>
      <c r="P183" s="313"/>
      <c r="Q183" s="313"/>
      <c r="R183" s="313"/>
      <c r="S183" s="313"/>
      <c r="T183" s="313"/>
      <c r="U183" s="313"/>
      <c r="V183" s="313"/>
      <c r="W183" s="313"/>
      <c r="X183" s="317"/>
    </row>
    <row r="184" spans="1:24" x14ac:dyDescent="0.3">
      <c r="A184" s="308"/>
      <c r="B184" s="312"/>
      <c r="C184" s="312"/>
      <c r="D184" s="312"/>
      <c r="E184" s="312"/>
      <c r="F184" s="312"/>
      <c r="G184" s="312"/>
      <c r="H184" s="312"/>
      <c r="I184" s="312"/>
      <c r="J184" s="313"/>
      <c r="K184" s="313"/>
      <c r="L184" s="313"/>
      <c r="M184" s="313"/>
      <c r="N184" s="313"/>
      <c r="O184" s="313"/>
      <c r="P184" s="313"/>
      <c r="Q184" s="313"/>
      <c r="R184" s="313"/>
      <c r="S184" s="313"/>
      <c r="T184" s="313"/>
      <c r="U184" s="313"/>
      <c r="V184" s="313"/>
      <c r="W184" s="313"/>
      <c r="X184" s="317"/>
    </row>
    <row r="185" spans="1:24" x14ac:dyDescent="0.3">
      <c r="A185" s="308"/>
      <c r="B185" s="312"/>
      <c r="C185" s="312"/>
      <c r="D185" s="312"/>
      <c r="E185" s="312"/>
      <c r="F185" s="312"/>
      <c r="G185" s="312"/>
      <c r="H185" s="312"/>
      <c r="I185" s="312"/>
      <c r="J185" s="313"/>
      <c r="K185" s="313"/>
      <c r="L185" s="313"/>
      <c r="M185" s="313"/>
      <c r="N185" s="313"/>
      <c r="O185" s="313"/>
      <c r="P185" s="313"/>
      <c r="Q185" s="313"/>
      <c r="R185" s="313"/>
      <c r="S185" s="313"/>
      <c r="T185" s="313"/>
      <c r="U185" s="313"/>
      <c r="V185" s="313"/>
      <c r="W185" s="313"/>
      <c r="X185" s="317"/>
    </row>
    <row r="186" spans="1:24" x14ac:dyDescent="0.3">
      <c r="A186" s="308"/>
      <c r="B186" s="312"/>
      <c r="C186" s="312"/>
      <c r="D186" s="312"/>
      <c r="E186" s="312"/>
      <c r="F186" s="312"/>
      <c r="G186" s="312"/>
      <c r="H186" s="312"/>
      <c r="I186" s="312"/>
      <c r="J186" s="313"/>
      <c r="K186" s="313"/>
      <c r="L186" s="313"/>
      <c r="M186" s="313"/>
      <c r="N186" s="313"/>
      <c r="O186" s="313"/>
      <c r="P186" s="313"/>
      <c r="Q186" s="313"/>
      <c r="R186" s="313"/>
      <c r="S186" s="313"/>
      <c r="T186" s="313"/>
      <c r="U186" s="313"/>
      <c r="V186" s="313"/>
      <c r="W186" s="313"/>
      <c r="X186" s="317"/>
    </row>
    <row r="187" spans="1:24" x14ac:dyDescent="0.3">
      <c r="A187" s="308"/>
      <c r="B187" s="312"/>
      <c r="C187" s="312"/>
      <c r="D187" s="312"/>
      <c r="E187" s="312"/>
      <c r="F187" s="312"/>
      <c r="G187" s="312"/>
      <c r="H187" s="312"/>
      <c r="I187" s="312"/>
      <c r="J187" s="313"/>
      <c r="K187" s="313"/>
      <c r="L187" s="313"/>
      <c r="M187" s="313"/>
      <c r="N187" s="313"/>
      <c r="O187" s="313"/>
      <c r="P187" s="313"/>
      <c r="Q187" s="313"/>
      <c r="R187" s="313"/>
      <c r="S187" s="313"/>
      <c r="T187" s="313"/>
      <c r="U187" s="313"/>
      <c r="V187" s="313"/>
      <c r="W187" s="313"/>
      <c r="X187" s="317"/>
    </row>
    <row r="188" spans="1:24" x14ac:dyDescent="0.3">
      <c r="A188" s="308"/>
      <c r="B188" s="312"/>
      <c r="C188" s="312"/>
      <c r="D188" s="312"/>
      <c r="E188" s="312"/>
      <c r="F188" s="312"/>
      <c r="G188" s="312"/>
      <c r="H188" s="312"/>
      <c r="I188" s="312"/>
      <c r="J188" s="313"/>
      <c r="K188" s="313"/>
      <c r="L188" s="313"/>
      <c r="M188" s="313"/>
      <c r="N188" s="313"/>
      <c r="O188" s="313"/>
      <c r="P188" s="313"/>
      <c r="Q188" s="313"/>
      <c r="R188" s="313"/>
      <c r="S188" s="313"/>
      <c r="T188" s="313"/>
      <c r="U188" s="313"/>
      <c r="V188" s="313"/>
      <c r="W188" s="313"/>
      <c r="X188" s="317"/>
    </row>
    <row r="189" spans="1:24" x14ac:dyDescent="0.3">
      <c r="A189" s="308"/>
      <c r="B189" s="312"/>
      <c r="C189" s="312"/>
      <c r="D189" s="312"/>
      <c r="E189" s="312"/>
      <c r="F189" s="312"/>
      <c r="G189" s="312"/>
      <c r="H189" s="312"/>
      <c r="I189" s="312"/>
      <c r="J189" s="313"/>
      <c r="K189" s="313"/>
      <c r="L189" s="313"/>
      <c r="M189" s="313"/>
      <c r="N189" s="313"/>
      <c r="O189" s="313"/>
      <c r="P189" s="313"/>
      <c r="Q189" s="313"/>
      <c r="R189" s="313"/>
      <c r="S189" s="313"/>
      <c r="T189" s="313"/>
      <c r="U189" s="313"/>
      <c r="V189" s="313"/>
      <c r="W189" s="313"/>
      <c r="X189" s="317"/>
    </row>
    <row r="190" spans="1:24" x14ac:dyDescent="0.3">
      <c r="A190" s="308"/>
      <c r="B190" s="312"/>
      <c r="C190" s="312"/>
      <c r="D190" s="312"/>
      <c r="E190" s="312"/>
      <c r="F190" s="312"/>
      <c r="G190" s="312"/>
      <c r="H190" s="312"/>
      <c r="I190" s="312"/>
      <c r="J190" s="313"/>
      <c r="K190" s="313"/>
      <c r="L190" s="313"/>
      <c r="M190" s="313"/>
      <c r="N190" s="313"/>
      <c r="O190" s="313"/>
      <c r="P190" s="313"/>
      <c r="Q190" s="313"/>
      <c r="R190" s="313"/>
      <c r="S190" s="313"/>
      <c r="T190" s="313"/>
      <c r="U190" s="313"/>
      <c r="V190" s="313"/>
      <c r="W190" s="313"/>
      <c r="X190" s="317"/>
    </row>
    <row r="191" spans="1:24" x14ac:dyDescent="0.3">
      <c r="A191" s="308"/>
      <c r="B191" s="312"/>
      <c r="C191" s="312"/>
      <c r="D191" s="312"/>
      <c r="E191" s="312"/>
      <c r="F191" s="312"/>
      <c r="G191" s="312"/>
      <c r="H191" s="312"/>
      <c r="I191" s="312"/>
      <c r="J191" s="313"/>
      <c r="K191" s="313"/>
      <c r="L191" s="313"/>
      <c r="M191" s="313"/>
      <c r="N191" s="313"/>
      <c r="O191" s="313"/>
      <c r="P191" s="313"/>
      <c r="Q191" s="313"/>
      <c r="R191" s="313"/>
      <c r="S191" s="313"/>
      <c r="T191" s="313"/>
      <c r="U191" s="313"/>
      <c r="V191" s="313"/>
      <c r="W191" s="313"/>
      <c r="X191" s="317"/>
    </row>
    <row r="192" spans="1:24" x14ac:dyDescent="0.3">
      <c r="A192" s="308"/>
      <c r="B192" s="312"/>
      <c r="C192" s="312"/>
      <c r="D192" s="312"/>
      <c r="E192" s="312"/>
      <c r="F192" s="312"/>
      <c r="G192" s="312"/>
      <c r="H192" s="312"/>
      <c r="I192" s="312"/>
      <c r="J192" s="313"/>
      <c r="K192" s="313"/>
      <c r="L192" s="313"/>
      <c r="M192" s="313"/>
      <c r="N192" s="313"/>
      <c r="O192" s="313"/>
      <c r="P192" s="313"/>
      <c r="Q192" s="313"/>
      <c r="R192" s="313"/>
      <c r="S192" s="313"/>
      <c r="T192" s="313"/>
      <c r="U192" s="313"/>
      <c r="V192" s="313"/>
      <c r="W192" s="313"/>
      <c r="X192" s="317"/>
    </row>
    <row r="193" spans="1:24" x14ac:dyDescent="0.3">
      <c r="A193" s="308"/>
      <c r="B193" s="312"/>
      <c r="C193" s="312"/>
      <c r="D193" s="312"/>
      <c r="E193" s="312"/>
      <c r="F193" s="312"/>
      <c r="G193" s="312"/>
      <c r="H193" s="312"/>
      <c r="I193" s="312"/>
      <c r="J193" s="313"/>
      <c r="K193" s="313"/>
      <c r="L193" s="313"/>
      <c r="M193" s="313"/>
      <c r="N193" s="313"/>
      <c r="O193" s="313"/>
      <c r="P193" s="313"/>
      <c r="Q193" s="313"/>
      <c r="R193" s="313"/>
      <c r="S193" s="313"/>
      <c r="T193" s="313"/>
      <c r="U193" s="313"/>
      <c r="V193" s="313"/>
      <c r="W193" s="313"/>
      <c r="X193" s="317"/>
    </row>
    <row r="194" spans="1:24" x14ac:dyDescent="0.3">
      <c r="A194" s="308"/>
      <c r="B194" s="312"/>
      <c r="C194" s="312"/>
      <c r="D194" s="312"/>
      <c r="E194" s="312"/>
      <c r="F194" s="312"/>
      <c r="G194" s="312"/>
      <c r="H194" s="312"/>
      <c r="I194" s="312"/>
      <c r="J194" s="313"/>
      <c r="K194" s="313"/>
      <c r="L194" s="313"/>
      <c r="M194" s="313"/>
      <c r="N194" s="313"/>
      <c r="O194" s="313"/>
      <c r="P194" s="313"/>
      <c r="Q194" s="313"/>
      <c r="R194" s="313"/>
      <c r="S194" s="313"/>
      <c r="T194" s="313"/>
      <c r="U194" s="313"/>
      <c r="V194" s="313"/>
      <c r="W194" s="313"/>
      <c r="X194" s="317"/>
    </row>
    <row r="195" spans="1:24" x14ac:dyDescent="0.3">
      <c r="A195" s="308"/>
      <c r="B195" s="312"/>
      <c r="C195" s="312"/>
      <c r="D195" s="312"/>
      <c r="E195" s="312"/>
      <c r="F195" s="312"/>
      <c r="G195" s="312"/>
      <c r="H195" s="312"/>
      <c r="I195" s="312"/>
      <c r="J195" s="313"/>
      <c r="K195" s="313"/>
      <c r="L195" s="313"/>
      <c r="M195" s="313"/>
      <c r="N195" s="313"/>
      <c r="O195" s="313"/>
      <c r="P195" s="313"/>
      <c r="Q195" s="313"/>
      <c r="R195" s="313"/>
      <c r="S195" s="313"/>
      <c r="T195" s="313"/>
      <c r="U195" s="313"/>
      <c r="V195" s="313"/>
      <c r="W195" s="313"/>
      <c r="X195" s="317"/>
    </row>
    <row r="196" spans="1:24" x14ac:dyDescent="0.3">
      <c r="A196" s="308"/>
      <c r="B196" s="312"/>
      <c r="C196" s="312"/>
      <c r="D196" s="312"/>
      <c r="E196" s="312"/>
      <c r="F196" s="312"/>
      <c r="G196" s="312"/>
      <c r="H196" s="312"/>
      <c r="I196" s="312"/>
      <c r="J196" s="313"/>
      <c r="K196" s="313"/>
      <c r="L196" s="313"/>
      <c r="M196" s="313"/>
      <c r="N196" s="313"/>
      <c r="O196" s="313"/>
      <c r="P196" s="313"/>
      <c r="Q196" s="313"/>
      <c r="R196" s="313"/>
      <c r="S196" s="313"/>
      <c r="T196" s="313"/>
      <c r="U196" s="313"/>
      <c r="V196" s="313"/>
      <c r="W196" s="313"/>
      <c r="X196" s="317"/>
    </row>
    <row r="197" spans="1:24" x14ac:dyDescent="0.3">
      <c r="A197" s="308"/>
      <c r="B197" s="312"/>
      <c r="C197" s="312"/>
      <c r="D197" s="312"/>
      <c r="E197" s="312"/>
      <c r="F197" s="312"/>
      <c r="G197" s="312"/>
      <c r="H197" s="312"/>
      <c r="I197" s="312"/>
      <c r="J197" s="313"/>
      <c r="K197" s="313"/>
      <c r="L197" s="313"/>
      <c r="M197" s="313"/>
      <c r="N197" s="313"/>
      <c r="O197" s="313"/>
      <c r="P197" s="313"/>
      <c r="Q197" s="313"/>
      <c r="R197" s="313"/>
      <c r="S197" s="313"/>
      <c r="T197" s="313"/>
      <c r="U197" s="313"/>
      <c r="V197" s="313"/>
      <c r="W197" s="313"/>
      <c r="X197" s="317"/>
    </row>
    <row r="198" spans="1:24" x14ac:dyDescent="0.3">
      <c r="A198" s="308"/>
      <c r="B198" s="312"/>
      <c r="C198" s="312"/>
      <c r="D198" s="312"/>
      <c r="E198" s="312"/>
      <c r="F198" s="312"/>
      <c r="G198" s="312"/>
      <c r="H198" s="312"/>
      <c r="I198" s="312"/>
      <c r="J198" s="313"/>
      <c r="K198" s="313"/>
      <c r="L198" s="313"/>
      <c r="M198" s="313"/>
      <c r="N198" s="313"/>
      <c r="O198" s="313"/>
      <c r="P198" s="313"/>
      <c r="Q198" s="313"/>
      <c r="R198" s="313"/>
      <c r="S198" s="313"/>
      <c r="T198" s="313"/>
      <c r="U198" s="313"/>
      <c r="V198" s="313"/>
      <c r="W198" s="313"/>
      <c r="X198" s="317"/>
    </row>
    <row r="199" spans="1:24" x14ac:dyDescent="0.3">
      <c r="A199" s="308"/>
      <c r="B199" s="312"/>
      <c r="C199" s="312"/>
      <c r="D199" s="312"/>
      <c r="E199" s="312"/>
      <c r="F199" s="312"/>
      <c r="G199" s="312"/>
      <c r="H199" s="312"/>
      <c r="I199" s="312"/>
      <c r="J199" s="313"/>
      <c r="K199" s="313"/>
      <c r="L199" s="313"/>
      <c r="M199" s="313"/>
      <c r="N199" s="313"/>
      <c r="O199" s="313"/>
      <c r="P199" s="313"/>
      <c r="Q199" s="313"/>
      <c r="R199" s="313"/>
      <c r="S199" s="313"/>
      <c r="T199" s="313"/>
      <c r="U199" s="313"/>
      <c r="V199" s="313"/>
      <c r="W199" s="313"/>
      <c r="X199" s="317"/>
    </row>
    <row r="200" spans="1:24" x14ac:dyDescent="0.3">
      <c r="A200" s="308"/>
      <c r="B200" s="312"/>
      <c r="C200" s="312"/>
      <c r="D200" s="312"/>
      <c r="E200" s="312"/>
      <c r="F200" s="312"/>
      <c r="G200" s="312"/>
      <c r="H200" s="312"/>
      <c r="I200" s="312"/>
      <c r="J200" s="313"/>
      <c r="K200" s="313"/>
      <c r="L200" s="313"/>
      <c r="M200" s="313"/>
      <c r="N200" s="313"/>
      <c r="O200" s="313"/>
      <c r="P200" s="313"/>
      <c r="Q200" s="313"/>
      <c r="R200" s="313"/>
      <c r="S200" s="313"/>
      <c r="T200" s="313"/>
      <c r="U200" s="313"/>
      <c r="V200" s="313"/>
      <c r="W200" s="313"/>
      <c r="X200" s="317"/>
    </row>
    <row r="201" spans="1:24" x14ac:dyDescent="0.3">
      <c r="A201" s="308"/>
      <c r="B201" s="312"/>
      <c r="C201" s="312"/>
      <c r="D201" s="312"/>
      <c r="E201" s="312"/>
      <c r="F201" s="312"/>
      <c r="G201" s="312"/>
      <c r="H201" s="312"/>
      <c r="I201" s="312"/>
      <c r="J201" s="313"/>
      <c r="K201" s="313"/>
      <c r="L201" s="313"/>
      <c r="M201" s="313"/>
      <c r="N201" s="313"/>
      <c r="O201" s="313"/>
      <c r="P201" s="313"/>
      <c r="Q201" s="313"/>
      <c r="R201" s="313"/>
      <c r="S201" s="313"/>
      <c r="T201" s="313"/>
      <c r="U201" s="313"/>
      <c r="V201" s="313"/>
      <c r="W201" s="313"/>
      <c r="X201" s="317"/>
    </row>
    <row r="202" spans="1:24" x14ac:dyDescent="0.3">
      <c r="A202" s="308"/>
      <c r="B202" s="312"/>
      <c r="C202" s="312"/>
      <c r="D202" s="312"/>
      <c r="E202" s="312"/>
      <c r="F202" s="312"/>
      <c r="G202" s="312"/>
      <c r="H202" s="312"/>
      <c r="I202" s="312"/>
      <c r="J202" s="313"/>
      <c r="K202" s="313"/>
      <c r="L202" s="313"/>
      <c r="M202" s="313"/>
      <c r="N202" s="313"/>
      <c r="O202" s="313"/>
      <c r="P202" s="313"/>
      <c r="Q202" s="313"/>
      <c r="R202" s="313"/>
      <c r="S202" s="313"/>
      <c r="T202" s="313"/>
      <c r="U202" s="313"/>
      <c r="V202" s="313"/>
      <c r="W202" s="313"/>
      <c r="X202" s="317"/>
    </row>
    <row r="203" spans="1:24" x14ac:dyDescent="0.3">
      <c r="A203" s="308"/>
      <c r="B203" s="312"/>
      <c r="C203" s="312"/>
      <c r="D203" s="312"/>
      <c r="E203" s="312"/>
      <c r="F203" s="312"/>
      <c r="G203" s="312"/>
      <c r="H203" s="312"/>
      <c r="I203" s="312"/>
      <c r="J203" s="313"/>
      <c r="K203" s="313"/>
      <c r="L203" s="313"/>
      <c r="M203" s="313"/>
      <c r="N203" s="313"/>
      <c r="O203" s="313"/>
      <c r="P203" s="313"/>
      <c r="Q203" s="313"/>
      <c r="R203" s="313"/>
      <c r="S203" s="313"/>
      <c r="T203" s="313"/>
      <c r="U203" s="313"/>
      <c r="V203" s="313"/>
      <c r="W203" s="313"/>
      <c r="X203" s="317"/>
    </row>
    <row r="204" spans="1:24" x14ac:dyDescent="0.3">
      <c r="A204" s="308"/>
      <c r="B204" s="312"/>
      <c r="C204" s="312"/>
      <c r="D204" s="312"/>
      <c r="E204" s="312"/>
      <c r="F204" s="312"/>
      <c r="G204" s="312"/>
      <c r="H204" s="312"/>
      <c r="I204" s="312"/>
      <c r="J204" s="313"/>
      <c r="K204" s="313"/>
      <c r="L204" s="313"/>
      <c r="M204" s="313"/>
      <c r="N204" s="313"/>
      <c r="O204" s="313"/>
      <c r="P204" s="313"/>
      <c r="Q204" s="313"/>
      <c r="R204" s="313"/>
      <c r="S204" s="313"/>
      <c r="T204" s="313"/>
      <c r="U204" s="313"/>
      <c r="V204" s="313"/>
      <c r="W204" s="313"/>
      <c r="X204" s="317"/>
    </row>
    <row r="205" spans="1:24" x14ac:dyDescent="0.3">
      <c r="A205" s="308"/>
      <c r="B205" s="312"/>
      <c r="C205" s="312"/>
      <c r="D205" s="312"/>
      <c r="E205" s="312"/>
      <c r="F205" s="312"/>
      <c r="G205" s="312"/>
      <c r="H205" s="312"/>
      <c r="I205" s="312"/>
      <c r="J205" s="313"/>
      <c r="K205" s="313"/>
      <c r="L205" s="313"/>
      <c r="M205" s="313"/>
      <c r="N205" s="313"/>
      <c r="O205" s="313"/>
      <c r="P205" s="313"/>
      <c r="Q205" s="313"/>
      <c r="R205" s="313"/>
      <c r="S205" s="313"/>
      <c r="T205" s="313"/>
      <c r="U205" s="313"/>
      <c r="V205" s="313"/>
      <c r="W205" s="313"/>
      <c r="X205" s="317"/>
    </row>
    <row r="206" spans="1:24" x14ac:dyDescent="0.3">
      <c r="A206" s="308"/>
      <c r="B206" s="312"/>
      <c r="C206" s="312"/>
      <c r="D206" s="312"/>
      <c r="E206" s="312"/>
      <c r="F206" s="312"/>
      <c r="G206" s="312"/>
      <c r="H206" s="312"/>
      <c r="I206" s="312"/>
      <c r="J206" s="313"/>
      <c r="K206" s="313"/>
      <c r="L206" s="313"/>
      <c r="M206" s="313"/>
      <c r="N206" s="313"/>
      <c r="O206" s="313"/>
      <c r="P206" s="313"/>
      <c r="Q206" s="313"/>
      <c r="R206" s="313"/>
      <c r="S206" s="313"/>
      <c r="T206" s="313"/>
      <c r="U206" s="313"/>
      <c r="V206" s="313"/>
      <c r="W206" s="313"/>
      <c r="X206" s="317"/>
    </row>
    <row r="207" spans="1:24" x14ac:dyDescent="0.3">
      <c r="A207" s="308"/>
      <c r="B207" s="312"/>
      <c r="C207" s="312"/>
      <c r="D207" s="312"/>
      <c r="E207" s="312"/>
      <c r="F207" s="312"/>
      <c r="G207" s="312"/>
      <c r="H207" s="312"/>
      <c r="I207" s="312"/>
      <c r="J207" s="313"/>
      <c r="K207" s="313"/>
      <c r="L207" s="313"/>
      <c r="M207" s="313"/>
      <c r="N207" s="313"/>
      <c r="O207" s="313"/>
      <c r="P207" s="313"/>
      <c r="Q207" s="313"/>
      <c r="R207" s="313"/>
      <c r="S207" s="313"/>
      <c r="T207" s="313"/>
      <c r="U207" s="313"/>
      <c r="V207" s="313"/>
      <c r="W207" s="313"/>
      <c r="X207" s="317"/>
    </row>
    <row r="208" spans="1:24" x14ac:dyDescent="0.3">
      <c r="A208" s="308"/>
      <c r="B208" s="312"/>
      <c r="C208" s="312"/>
      <c r="D208" s="312"/>
      <c r="E208" s="312"/>
      <c r="F208" s="312"/>
      <c r="G208" s="312"/>
      <c r="H208" s="312"/>
      <c r="I208" s="312"/>
      <c r="J208" s="313"/>
      <c r="K208" s="313"/>
      <c r="L208" s="313"/>
      <c r="M208" s="313"/>
      <c r="N208" s="313"/>
      <c r="O208" s="313"/>
      <c r="P208" s="313"/>
      <c r="Q208" s="313"/>
      <c r="R208" s="313"/>
      <c r="S208" s="313"/>
      <c r="T208" s="313"/>
      <c r="U208" s="313"/>
      <c r="V208" s="313"/>
      <c r="W208" s="313"/>
      <c r="X208" s="317"/>
    </row>
    <row r="209" spans="1:24" x14ac:dyDescent="0.3">
      <c r="A209" s="308"/>
      <c r="B209" s="312"/>
      <c r="C209" s="312"/>
      <c r="D209" s="312"/>
      <c r="E209" s="312"/>
      <c r="F209" s="312"/>
      <c r="G209" s="312"/>
      <c r="H209" s="312"/>
      <c r="I209" s="312"/>
      <c r="J209" s="313"/>
      <c r="K209" s="313"/>
      <c r="L209" s="313"/>
      <c r="M209" s="313"/>
      <c r="N209" s="313"/>
      <c r="O209" s="313"/>
      <c r="P209" s="313"/>
      <c r="Q209" s="313"/>
      <c r="R209" s="313"/>
      <c r="S209" s="313"/>
      <c r="T209" s="313"/>
      <c r="U209" s="313"/>
      <c r="V209" s="313"/>
      <c r="W209" s="313"/>
      <c r="X209" s="317"/>
    </row>
    <row r="210" spans="1:24" x14ac:dyDescent="0.3">
      <c r="A210" s="308"/>
      <c r="B210" s="312"/>
      <c r="C210" s="312"/>
      <c r="D210" s="312"/>
      <c r="E210" s="312"/>
      <c r="F210" s="312"/>
      <c r="G210" s="312"/>
      <c r="H210" s="312"/>
      <c r="I210" s="312"/>
      <c r="J210" s="313"/>
      <c r="K210" s="313"/>
      <c r="L210" s="313"/>
      <c r="M210" s="313"/>
      <c r="N210" s="313"/>
      <c r="O210" s="313"/>
      <c r="P210" s="313"/>
      <c r="Q210" s="313"/>
      <c r="R210" s="313"/>
      <c r="S210" s="313"/>
      <c r="T210" s="313"/>
      <c r="U210" s="313"/>
      <c r="V210" s="313"/>
      <c r="W210" s="313"/>
      <c r="X210" s="317"/>
    </row>
    <row r="211" spans="1:24" x14ac:dyDescent="0.3">
      <c r="A211" s="308"/>
      <c r="B211" s="312"/>
      <c r="C211" s="312"/>
      <c r="D211" s="312"/>
      <c r="E211" s="312"/>
      <c r="F211" s="312"/>
      <c r="G211" s="312"/>
      <c r="H211" s="312"/>
      <c r="I211" s="312"/>
      <c r="J211" s="313"/>
      <c r="K211" s="313"/>
      <c r="L211" s="313"/>
      <c r="M211" s="313"/>
      <c r="N211" s="313"/>
      <c r="O211" s="313"/>
      <c r="P211" s="313"/>
      <c r="Q211" s="313"/>
      <c r="R211" s="313"/>
      <c r="S211" s="313"/>
      <c r="T211" s="313"/>
      <c r="U211" s="313"/>
      <c r="V211" s="313"/>
      <c r="W211" s="313"/>
      <c r="X211" s="317"/>
    </row>
    <row r="212" spans="1:24" x14ac:dyDescent="0.3">
      <c r="A212" s="308"/>
      <c r="B212" s="312"/>
      <c r="C212" s="312"/>
      <c r="D212" s="312"/>
      <c r="E212" s="312"/>
      <c r="F212" s="312"/>
      <c r="G212" s="312"/>
      <c r="H212" s="312"/>
      <c r="I212" s="312"/>
      <c r="J212" s="313"/>
      <c r="K212" s="313"/>
      <c r="L212" s="313"/>
      <c r="M212" s="313"/>
      <c r="N212" s="313"/>
      <c r="O212" s="313"/>
      <c r="P212" s="313"/>
      <c r="Q212" s="313"/>
      <c r="R212" s="313"/>
      <c r="S212" s="313"/>
      <c r="T212" s="313"/>
      <c r="U212" s="313"/>
      <c r="V212" s="313"/>
      <c r="W212" s="313"/>
      <c r="X212" s="317"/>
    </row>
    <row r="213" spans="1:24" x14ac:dyDescent="0.3">
      <c r="A213" s="308"/>
      <c r="B213" s="312"/>
      <c r="C213" s="312"/>
      <c r="D213" s="312"/>
      <c r="E213" s="312"/>
      <c r="F213" s="312"/>
      <c r="G213" s="312"/>
      <c r="H213" s="312"/>
      <c r="I213" s="312"/>
      <c r="J213" s="313"/>
      <c r="K213" s="313"/>
      <c r="L213" s="313"/>
      <c r="M213" s="313"/>
      <c r="N213" s="313"/>
      <c r="O213" s="313"/>
      <c r="P213" s="313"/>
      <c r="Q213" s="313"/>
      <c r="R213" s="313"/>
      <c r="S213" s="313"/>
      <c r="T213" s="313"/>
      <c r="U213" s="313"/>
      <c r="V213" s="313"/>
      <c r="W213" s="313"/>
      <c r="X213" s="317"/>
    </row>
    <row r="214" spans="1:24" x14ac:dyDescent="0.3">
      <c r="A214" s="308"/>
      <c r="B214" s="312"/>
      <c r="C214" s="312"/>
      <c r="D214" s="312"/>
      <c r="E214" s="312"/>
      <c r="F214" s="312"/>
      <c r="G214" s="312"/>
      <c r="H214" s="312"/>
      <c r="I214" s="312"/>
      <c r="J214" s="313"/>
      <c r="K214" s="313"/>
      <c r="L214" s="313"/>
      <c r="M214" s="313"/>
      <c r="N214" s="313"/>
      <c r="O214" s="313"/>
      <c r="P214" s="313"/>
      <c r="Q214" s="313"/>
      <c r="R214" s="313"/>
      <c r="S214" s="313"/>
      <c r="T214" s="313"/>
      <c r="U214" s="313"/>
      <c r="V214" s="313"/>
      <c r="W214" s="313"/>
      <c r="X214" s="317"/>
    </row>
    <row r="215" spans="1:24" x14ac:dyDescent="0.3">
      <c r="A215" s="308"/>
      <c r="B215" s="312"/>
      <c r="C215" s="312"/>
      <c r="D215" s="312"/>
      <c r="E215" s="312"/>
      <c r="F215" s="312"/>
      <c r="G215" s="312"/>
      <c r="H215" s="312"/>
      <c r="I215" s="312"/>
      <c r="J215" s="313"/>
      <c r="K215" s="313"/>
      <c r="L215" s="313"/>
      <c r="M215" s="313"/>
      <c r="N215" s="313"/>
      <c r="O215" s="313"/>
      <c r="P215" s="313"/>
      <c r="Q215" s="313"/>
      <c r="R215" s="313"/>
      <c r="S215" s="313"/>
      <c r="T215" s="313"/>
      <c r="U215" s="313"/>
      <c r="V215" s="313"/>
      <c r="W215" s="313"/>
      <c r="X215" s="317"/>
    </row>
    <row r="216" spans="1:24" x14ac:dyDescent="0.3">
      <c r="A216" s="308"/>
      <c r="B216" s="312"/>
      <c r="C216" s="312"/>
      <c r="D216" s="312"/>
      <c r="E216" s="312"/>
      <c r="F216" s="312"/>
      <c r="G216" s="312"/>
      <c r="H216" s="312"/>
      <c r="I216" s="312"/>
      <c r="J216" s="313"/>
      <c r="K216" s="313"/>
      <c r="L216" s="313"/>
      <c r="M216" s="313"/>
      <c r="N216" s="313"/>
      <c r="O216" s="313"/>
      <c r="P216" s="313"/>
      <c r="Q216" s="313"/>
      <c r="R216" s="313"/>
      <c r="S216" s="313"/>
      <c r="T216" s="313"/>
      <c r="U216" s="313"/>
      <c r="V216" s="313"/>
      <c r="W216" s="313"/>
      <c r="X216" s="317"/>
    </row>
    <row r="217" spans="1:24" x14ac:dyDescent="0.3">
      <c r="A217" s="308"/>
      <c r="B217" s="312"/>
      <c r="C217" s="312"/>
      <c r="D217" s="312"/>
      <c r="E217" s="312"/>
      <c r="F217" s="312"/>
      <c r="G217" s="312"/>
      <c r="H217" s="312"/>
      <c r="I217" s="312"/>
      <c r="J217" s="313"/>
      <c r="K217" s="313"/>
      <c r="L217" s="313"/>
      <c r="M217" s="313"/>
      <c r="N217" s="313"/>
      <c r="O217" s="313"/>
      <c r="P217" s="313"/>
      <c r="Q217" s="313"/>
      <c r="R217" s="313"/>
      <c r="S217" s="313"/>
      <c r="T217" s="313"/>
      <c r="U217" s="313"/>
      <c r="V217" s="313"/>
      <c r="W217" s="313"/>
      <c r="X217" s="317"/>
    </row>
    <row r="218" spans="1:24" x14ac:dyDescent="0.3">
      <c r="A218" s="308"/>
      <c r="B218" s="312"/>
      <c r="C218" s="312"/>
      <c r="D218" s="312"/>
      <c r="E218" s="312"/>
      <c r="F218" s="312"/>
      <c r="G218" s="312"/>
      <c r="H218" s="312"/>
      <c r="I218" s="312"/>
      <c r="J218" s="313"/>
      <c r="K218" s="313"/>
      <c r="L218" s="313"/>
      <c r="M218" s="313"/>
      <c r="N218" s="313"/>
      <c r="O218" s="313"/>
      <c r="P218" s="313"/>
      <c r="Q218" s="313"/>
      <c r="R218" s="313"/>
      <c r="S218" s="313"/>
      <c r="T218" s="313"/>
      <c r="U218" s="313"/>
      <c r="V218" s="313"/>
      <c r="W218" s="313"/>
      <c r="X218" s="317"/>
    </row>
    <row r="219" spans="1:24" x14ac:dyDescent="0.3">
      <c r="A219" s="308"/>
      <c r="B219" s="312"/>
      <c r="C219" s="312"/>
      <c r="D219" s="312"/>
      <c r="E219" s="312"/>
      <c r="F219" s="312"/>
      <c r="G219" s="312"/>
      <c r="H219" s="312"/>
      <c r="I219" s="312"/>
      <c r="J219" s="313"/>
      <c r="K219" s="313"/>
      <c r="L219" s="313"/>
      <c r="M219" s="313"/>
      <c r="N219" s="313"/>
      <c r="O219" s="313"/>
      <c r="P219" s="313"/>
      <c r="Q219" s="313"/>
      <c r="R219" s="313"/>
      <c r="S219" s="313"/>
      <c r="T219" s="313"/>
      <c r="U219" s="313"/>
      <c r="V219" s="313"/>
      <c r="W219" s="313"/>
      <c r="X219" s="317"/>
    </row>
    <row r="220" spans="1:24" x14ac:dyDescent="0.3">
      <c r="A220" s="308"/>
      <c r="B220" s="312"/>
      <c r="C220" s="312"/>
      <c r="D220" s="312"/>
      <c r="E220" s="312"/>
      <c r="F220" s="312"/>
      <c r="G220" s="312"/>
      <c r="H220" s="312"/>
      <c r="I220" s="312"/>
      <c r="J220" s="313"/>
      <c r="K220" s="313"/>
      <c r="L220" s="313"/>
      <c r="M220" s="313"/>
      <c r="N220" s="313"/>
      <c r="O220" s="313"/>
      <c r="P220" s="313"/>
      <c r="Q220" s="313"/>
      <c r="R220" s="313"/>
      <c r="S220" s="313"/>
      <c r="T220" s="313"/>
      <c r="U220" s="313"/>
      <c r="V220" s="313"/>
      <c r="W220" s="313"/>
      <c r="X220" s="317"/>
    </row>
    <row r="221" spans="1:24" x14ac:dyDescent="0.3">
      <c r="A221" s="308"/>
      <c r="B221" s="312"/>
      <c r="C221" s="312"/>
      <c r="D221" s="312"/>
      <c r="E221" s="312"/>
      <c r="F221" s="312"/>
      <c r="G221" s="312"/>
      <c r="H221" s="312"/>
      <c r="I221" s="312"/>
      <c r="J221" s="313"/>
      <c r="K221" s="313"/>
      <c r="L221" s="313"/>
      <c r="M221" s="313"/>
      <c r="N221" s="313"/>
      <c r="O221" s="313"/>
      <c r="P221" s="313"/>
      <c r="Q221" s="313"/>
      <c r="R221" s="313"/>
      <c r="S221" s="313"/>
      <c r="T221" s="313"/>
      <c r="U221" s="313"/>
      <c r="V221" s="313"/>
      <c r="W221" s="313"/>
      <c r="X221" s="317"/>
    </row>
    <row r="222" spans="1:24" x14ac:dyDescent="0.3">
      <c r="A222" s="308"/>
      <c r="B222" s="312"/>
      <c r="C222" s="312"/>
      <c r="D222" s="312"/>
      <c r="E222" s="312"/>
      <c r="F222" s="312"/>
      <c r="G222" s="312"/>
      <c r="H222" s="312"/>
      <c r="I222" s="312"/>
      <c r="J222" s="313"/>
      <c r="K222" s="313"/>
      <c r="L222" s="313"/>
      <c r="M222" s="313"/>
      <c r="N222" s="313"/>
      <c r="O222" s="313"/>
      <c r="P222" s="313"/>
      <c r="Q222" s="313"/>
      <c r="R222" s="313"/>
      <c r="S222" s="313"/>
      <c r="T222" s="313"/>
      <c r="U222" s="313"/>
      <c r="V222" s="313"/>
      <c r="W222" s="313"/>
      <c r="X222" s="317"/>
    </row>
    <row r="223" spans="1:24" x14ac:dyDescent="0.3">
      <c r="A223" s="308"/>
      <c r="B223" s="312"/>
      <c r="C223" s="312"/>
      <c r="D223" s="312"/>
      <c r="E223" s="312"/>
      <c r="F223" s="312"/>
      <c r="G223" s="312"/>
      <c r="H223" s="312"/>
      <c r="I223" s="312"/>
      <c r="J223" s="313"/>
      <c r="K223" s="313"/>
      <c r="L223" s="313"/>
      <c r="M223" s="313"/>
      <c r="N223" s="313"/>
      <c r="O223" s="313"/>
      <c r="P223" s="313"/>
      <c r="Q223" s="313"/>
      <c r="R223" s="313"/>
      <c r="S223" s="313"/>
      <c r="T223" s="313"/>
      <c r="U223" s="313"/>
      <c r="V223" s="313"/>
      <c r="W223" s="313"/>
      <c r="X223" s="317"/>
    </row>
    <row r="224" spans="1:24" x14ac:dyDescent="0.3">
      <c r="A224" s="308"/>
      <c r="B224" s="312"/>
      <c r="C224" s="312"/>
      <c r="D224" s="312"/>
      <c r="E224" s="312"/>
      <c r="F224" s="312"/>
      <c r="G224" s="312"/>
      <c r="H224" s="312"/>
      <c r="I224" s="312"/>
      <c r="J224" s="313"/>
      <c r="K224" s="313"/>
      <c r="L224" s="313"/>
      <c r="M224" s="313"/>
      <c r="N224" s="313"/>
      <c r="O224" s="313"/>
      <c r="P224" s="313"/>
      <c r="Q224" s="313"/>
      <c r="R224" s="313"/>
      <c r="S224" s="313"/>
      <c r="T224" s="313"/>
      <c r="U224" s="313"/>
      <c r="V224" s="313"/>
      <c r="W224" s="313"/>
      <c r="X224" s="317"/>
    </row>
    <row r="225" spans="1:24" x14ac:dyDescent="0.3">
      <c r="A225" s="308"/>
      <c r="B225" s="312"/>
      <c r="C225" s="312"/>
      <c r="D225" s="312"/>
      <c r="E225" s="312"/>
      <c r="F225" s="312"/>
      <c r="G225" s="312"/>
      <c r="H225" s="312"/>
      <c r="I225" s="312"/>
      <c r="J225" s="313"/>
      <c r="K225" s="313"/>
      <c r="L225" s="313"/>
      <c r="M225" s="313"/>
      <c r="N225" s="313"/>
      <c r="O225" s="313"/>
      <c r="P225" s="313"/>
      <c r="Q225" s="313"/>
      <c r="R225" s="313"/>
      <c r="S225" s="313"/>
      <c r="T225" s="313"/>
      <c r="U225" s="313"/>
      <c r="V225" s="313"/>
      <c r="W225" s="313"/>
      <c r="X225" s="317"/>
    </row>
    <row r="226" spans="1:24" x14ac:dyDescent="0.3">
      <c r="A226" s="308"/>
      <c r="B226" s="312"/>
      <c r="C226" s="312"/>
      <c r="D226" s="312"/>
      <c r="E226" s="312"/>
      <c r="F226" s="312"/>
      <c r="G226" s="312"/>
      <c r="H226" s="312"/>
      <c r="I226" s="312"/>
      <c r="J226" s="313"/>
      <c r="K226" s="313"/>
      <c r="L226" s="313"/>
      <c r="M226" s="313"/>
      <c r="N226" s="313"/>
      <c r="O226" s="313"/>
      <c r="P226" s="313"/>
      <c r="Q226" s="313"/>
      <c r="R226" s="313"/>
      <c r="S226" s="313"/>
      <c r="T226" s="313"/>
      <c r="U226" s="313"/>
      <c r="V226" s="313"/>
      <c r="W226" s="313"/>
      <c r="X226" s="317"/>
    </row>
    <row r="227" spans="1:24" x14ac:dyDescent="0.3">
      <c r="A227" s="308"/>
      <c r="B227" s="312"/>
      <c r="C227" s="312"/>
      <c r="D227" s="312"/>
      <c r="E227" s="312"/>
      <c r="F227" s="312"/>
      <c r="G227" s="312"/>
      <c r="H227" s="312"/>
      <c r="I227" s="312"/>
      <c r="J227" s="313"/>
      <c r="K227" s="313"/>
      <c r="L227" s="313"/>
      <c r="M227" s="313"/>
      <c r="N227" s="313"/>
      <c r="O227" s="313"/>
      <c r="P227" s="313"/>
      <c r="Q227" s="313"/>
      <c r="R227" s="313"/>
      <c r="S227" s="313"/>
      <c r="T227" s="313"/>
      <c r="U227" s="313"/>
      <c r="V227" s="313"/>
      <c r="W227" s="313"/>
      <c r="X227" s="317"/>
    </row>
    <row r="228" spans="1:24" x14ac:dyDescent="0.3">
      <c r="A228" s="308"/>
      <c r="B228" s="312"/>
      <c r="C228" s="312"/>
      <c r="D228" s="312"/>
      <c r="E228" s="312"/>
      <c r="F228" s="312"/>
      <c r="G228" s="312"/>
      <c r="H228" s="312"/>
      <c r="I228" s="312"/>
      <c r="J228" s="313"/>
      <c r="K228" s="313"/>
      <c r="L228" s="313"/>
      <c r="M228" s="313"/>
      <c r="N228" s="313"/>
      <c r="O228" s="313"/>
      <c r="P228" s="313"/>
      <c r="Q228" s="313"/>
      <c r="R228" s="313"/>
      <c r="S228" s="313"/>
      <c r="T228" s="313"/>
      <c r="U228" s="313"/>
      <c r="V228" s="313"/>
      <c r="W228" s="313"/>
      <c r="X228" s="317"/>
    </row>
    <row r="229" spans="1:24" x14ac:dyDescent="0.3">
      <c r="A229" s="308"/>
      <c r="B229" s="312"/>
      <c r="C229" s="312"/>
      <c r="D229" s="312"/>
      <c r="E229" s="312"/>
      <c r="F229" s="312"/>
      <c r="G229" s="312"/>
      <c r="H229" s="312"/>
      <c r="I229" s="312"/>
      <c r="J229" s="313"/>
      <c r="K229" s="313"/>
      <c r="L229" s="313"/>
      <c r="M229" s="313"/>
      <c r="N229" s="313"/>
      <c r="O229" s="313"/>
      <c r="P229" s="313"/>
      <c r="Q229" s="313"/>
      <c r="R229" s="313"/>
      <c r="S229" s="313"/>
      <c r="T229" s="313"/>
      <c r="U229" s="313"/>
      <c r="V229" s="313"/>
      <c r="W229" s="313"/>
      <c r="X229" s="317"/>
    </row>
    <row r="230" spans="1:24" x14ac:dyDescent="0.3">
      <c r="A230" s="308"/>
      <c r="B230" s="312"/>
      <c r="C230" s="312"/>
      <c r="D230" s="312"/>
      <c r="E230" s="312"/>
      <c r="F230" s="312"/>
      <c r="G230" s="312"/>
      <c r="H230" s="312"/>
      <c r="I230" s="312"/>
      <c r="J230" s="313"/>
      <c r="K230" s="313"/>
      <c r="L230" s="313"/>
      <c r="M230" s="313"/>
      <c r="N230" s="313"/>
      <c r="O230" s="313"/>
      <c r="P230" s="313"/>
      <c r="Q230" s="313"/>
      <c r="R230" s="313"/>
      <c r="S230" s="313"/>
      <c r="T230" s="313"/>
      <c r="U230" s="313"/>
      <c r="V230" s="313"/>
      <c r="W230" s="313"/>
      <c r="X230" s="317"/>
    </row>
    <row r="231" spans="1:24" x14ac:dyDescent="0.3">
      <c r="A231" s="308"/>
      <c r="B231" s="312"/>
      <c r="C231" s="312"/>
      <c r="D231" s="312"/>
      <c r="E231" s="312"/>
      <c r="F231" s="312"/>
      <c r="G231" s="312"/>
      <c r="H231" s="312"/>
      <c r="I231" s="312"/>
      <c r="J231" s="313"/>
      <c r="K231" s="313"/>
      <c r="L231" s="313"/>
      <c r="M231" s="313"/>
      <c r="N231" s="313"/>
      <c r="O231" s="313"/>
      <c r="P231" s="313"/>
      <c r="Q231" s="313"/>
      <c r="R231" s="313"/>
      <c r="S231" s="313"/>
      <c r="T231" s="313"/>
      <c r="U231" s="313"/>
      <c r="V231" s="313"/>
      <c r="W231" s="313"/>
      <c r="X231" s="317"/>
    </row>
    <row r="232" spans="1:24" x14ac:dyDescent="0.3">
      <c r="A232" s="308"/>
      <c r="B232" s="312"/>
      <c r="C232" s="312"/>
      <c r="D232" s="312"/>
      <c r="E232" s="312"/>
      <c r="F232" s="312"/>
      <c r="G232" s="312"/>
      <c r="H232" s="312"/>
      <c r="I232" s="312"/>
      <c r="J232" s="313"/>
      <c r="K232" s="313"/>
      <c r="L232" s="313"/>
      <c r="M232" s="313"/>
      <c r="N232" s="313"/>
      <c r="O232" s="313"/>
      <c r="P232" s="313"/>
      <c r="Q232" s="313"/>
      <c r="R232" s="313"/>
      <c r="S232" s="313"/>
      <c r="T232" s="313"/>
      <c r="U232" s="313"/>
      <c r="V232" s="313"/>
      <c r="W232" s="313"/>
      <c r="X232" s="317"/>
    </row>
    <row r="233" spans="1:24" x14ac:dyDescent="0.3">
      <c r="A233" s="308"/>
      <c r="B233" s="312"/>
      <c r="C233" s="312"/>
      <c r="D233" s="312"/>
      <c r="E233" s="312"/>
      <c r="F233" s="312"/>
      <c r="G233" s="312"/>
      <c r="H233" s="312"/>
      <c r="I233" s="312"/>
      <c r="J233" s="313"/>
      <c r="K233" s="313"/>
      <c r="L233" s="313"/>
      <c r="M233" s="313"/>
      <c r="N233" s="313"/>
      <c r="O233" s="313"/>
      <c r="P233" s="313"/>
      <c r="Q233" s="313"/>
      <c r="R233" s="313"/>
      <c r="S233" s="313"/>
      <c r="T233" s="313"/>
      <c r="U233" s="313"/>
      <c r="V233" s="313"/>
      <c r="W233" s="313"/>
      <c r="X233" s="317"/>
    </row>
    <row r="234" spans="1:24" x14ac:dyDescent="0.3">
      <c r="A234" s="308"/>
      <c r="B234" s="312"/>
      <c r="C234" s="312"/>
      <c r="D234" s="312"/>
      <c r="E234" s="312"/>
      <c r="F234" s="312"/>
      <c r="G234" s="312"/>
      <c r="H234" s="312"/>
      <c r="I234" s="312"/>
      <c r="J234" s="313"/>
      <c r="K234" s="313"/>
      <c r="L234" s="313"/>
      <c r="M234" s="313"/>
      <c r="N234" s="313"/>
      <c r="O234" s="313"/>
      <c r="P234" s="313"/>
      <c r="Q234" s="313"/>
      <c r="R234" s="313"/>
      <c r="S234" s="313"/>
      <c r="T234" s="313"/>
      <c r="U234" s="313"/>
      <c r="V234" s="313"/>
      <c r="W234" s="313"/>
      <c r="X234" s="317"/>
    </row>
    <row r="235" spans="1:24" x14ac:dyDescent="0.3">
      <c r="A235" s="308"/>
      <c r="B235" s="312"/>
      <c r="C235" s="312"/>
      <c r="D235" s="312"/>
      <c r="E235" s="312"/>
      <c r="F235" s="312"/>
      <c r="G235" s="312"/>
      <c r="H235" s="312"/>
      <c r="I235" s="312"/>
      <c r="J235" s="313"/>
      <c r="K235" s="313"/>
      <c r="L235" s="313"/>
      <c r="M235" s="313"/>
      <c r="N235" s="313"/>
      <c r="O235" s="313"/>
      <c r="P235" s="313"/>
      <c r="Q235" s="313"/>
      <c r="R235" s="313"/>
      <c r="S235" s="313"/>
      <c r="T235" s="313"/>
      <c r="U235" s="313"/>
      <c r="V235" s="313"/>
      <c r="W235" s="313"/>
      <c r="X235" s="317"/>
    </row>
    <row r="236" spans="1:24" x14ac:dyDescent="0.3">
      <c r="A236" s="308"/>
      <c r="B236" s="312"/>
      <c r="C236" s="312"/>
      <c r="D236" s="312"/>
      <c r="E236" s="312"/>
      <c r="F236" s="312"/>
      <c r="G236" s="312"/>
      <c r="H236" s="312"/>
      <c r="I236" s="312"/>
      <c r="J236" s="313"/>
      <c r="K236" s="313"/>
      <c r="L236" s="313"/>
      <c r="M236" s="313"/>
      <c r="N236" s="313"/>
      <c r="O236" s="313"/>
      <c r="P236" s="313"/>
      <c r="Q236" s="313"/>
      <c r="R236" s="313"/>
      <c r="S236" s="313"/>
      <c r="T236" s="313"/>
      <c r="U236" s="313"/>
      <c r="V236" s="313"/>
      <c r="W236" s="313"/>
      <c r="X236" s="317"/>
    </row>
    <row r="237" spans="1:24" x14ac:dyDescent="0.3">
      <c r="A237" s="308"/>
      <c r="B237" s="312"/>
      <c r="C237" s="312"/>
      <c r="D237" s="312"/>
      <c r="E237" s="312"/>
      <c r="F237" s="312"/>
      <c r="G237" s="312"/>
      <c r="H237" s="312"/>
      <c r="I237" s="312"/>
      <c r="J237" s="313"/>
      <c r="K237" s="313"/>
      <c r="L237" s="313"/>
      <c r="M237" s="313"/>
      <c r="N237" s="313"/>
      <c r="O237" s="313"/>
      <c r="P237" s="313"/>
      <c r="Q237" s="313"/>
      <c r="R237" s="313"/>
      <c r="S237" s="313"/>
      <c r="T237" s="313"/>
      <c r="U237" s="313"/>
      <c r="V237" s="313"/>
      <c r="W237" s="313"/>
      <c r="X237" s="317"/>
    </row>
    <row r="238" spans="1:24" x14ac:dyDescent="0.3">
      <c r="A238" s="308"/>
      <c r="B238" s="312"/>
      <c r="C238" s="312"/>
      <c r="D238" s="312"/>
      <c r="E238" s="312"/>
      <c r="F238" s="312"/>
      <c r="G238" s="312"/>
      <c r="H238" s="312"/>
      <c r="I238" s="312"/>
      <c r="J238" s="313"/>
      <c r="K238" s="313"/>
      <c r="L238" s="313"/>
      <c r="M238" s="313"/>
      <c r="N238" s="313"/>
      <c r="O238" s="313"/>
      <c r="P238" s="313"/>
      <c r="Q238" s="313"/>
      <c r="R238" s="313"/>
      <c r="S238" s="313"/>
      <c r="T238" s="313"/>
      <c r="U238" s="313"/>
      <c r="V238" s="313"/>
      <c r="W238" s="313"/>
      <c r="X238" s="317"/>
    </row>
    <row r="239" spans="1:24" x14ac:dyDescent="0.3">
      <c r="A239" s="308"/>
      <c r="B239" s="312"/>
      <c r="C239" s="312"/>
      <c r="D239" s="312"/>
      <c r="E239" s="312"/>
      <c r="F239" s="312"/>
      <c r="G239" s="312"/>
      <c r="H239" s="312"/>
      <c r="I239" s="312"/>
      <c r="J239" s="313"/>
      <c r="K239" s="313"/>
      <c r="L239" s="313"/>
      <c r="M239" s="313"/>
      <c r="N239" s="313"/>
      <c r="O239" s="313"/>
      <c r="P239" s="313"/>
      <c r="Q239" s="313"/>
      <c r="R239" s="313"/>
      <c r="S239" s="313"/>
      <c r="T239" s="313"/>
      <c r="U239" s="313"/>
      <c r="V239" s="313"/>
      <c r="W239" s="313"/>
      <c r="X239" s="317"/>
    </row>
    <row r="240" spans="1:24" x14ac:dyDescent="0.3">
      <c r="A240" s="308"/>
      <c r="B240" s="312"/>
      <c r="C240" s="312"/>
      <c r="D240" s="312"/>
      <c r="E240" s="312"/>
      <c r="F240" s="312"/>
      <c r="G240" s="312"/>
      <c r="H240" s="312"/>
      <c r="I240" s="312"/>
      <c r="J240" s="313"/>
      <c r="K240" s="313"/>
      <c r="L240" s="313"/>
      <c r="M240" s="313"/>
      <c r="N240" s="313"/>
      <c r="O240" s="313"/>
      <c r="P240" s="313"/>
      <c r="Q240" s="313"/>
      <c r="R240" s="313"/>
      <c r="S240" s="313"/>
      <c r="T240" s="313"/>
      <c r="U240" s="313"/>
      <c r="V240" s="313"/>
      <c r="W240" s="313"/>
      <c r="X240" s="317"/>
    </row>
    <row r="241" spans="1:24" x14ac:dyDescent="0.3">
      <c r="A241" s="308"/>
      <c r="B241" s="312"/>
      <c r="C241" s="312"/>
      <c r="D241" s="312"/>
      <c r="E241" s="312"/>
      <c r="F241" s="312"/>
      <c r="G241" s="312"/>
      <c r="H241" s="312"/>
      <c r="I241" s="312"/>
      <c r="J241" s="313"/>
      <c r="K241" s="313"/>
      <c r="L241" s="313"/>
      <c r="M241" s="313"/>
      <c r="N241" s="313"/>
      <c r="O241" s="313"/>
      <c r="P241" s="313"/>
      <c r="Q241" s="313"/>
      <c r="R241" s="313"/>
      <c r="S241" s="313"/>
      <c r="T241" s="313"/>
      <c r="U241" s="313"/>
      <c r="V241" s="313"/>
      <c r="W241" s="313"/>
      <c r="X241" s="317"/>
    </row>
    <row r="242" spans="1:24" x14ac:dyDescent="0.3">
      <c r="A242" s="308"/>
      <c r="B242" s="312"/>
      <c r="C242" s="312"/>
      <c r="D242" s="312"/>
      <c r="E242" s="312"/>
      <c r="F242" s="312"/>
      <c r="G242" s="312"/>
      <c r="H242" s="312"/>
      <c r="I242" s="312"/>
      <c r="J242" s="313"/>
      <c r="K242" s="313"/>
      <c r="L242" s="313"/>
      <c r="M242" s="313"/>
      <c r="N242" s="313"/>
      <c r="O242" s="313"/>
      <c r="P242" s="313"/>
      <c r="Q242" s="313"/>
      <c r="R242" s="313"/>
      <c r="S242" s="313"/>
      <c r="T242" s="313"/>
      <c r="U242" s="313"/>
      <c r="V242" s="313"/>
      <c r="W242" s="313"/>
      <c r="X242" s="317"/>
    </row>
    <row r="243" spans="1:24" x14ac:dyDescent="0.3">
      <c r="A243" s="308"/>
      <c r="B243" s="312"/>
      <c r="C243" s="312"/>
      <c r="D243" s="312"/>
      <c r="E243" s="312"/>
      <c r="F243" s="312"/>
      <c r="G243" s="312"/>
      <c r="H243" s="312"/>
      <c r="I243" s="312"/>
      <c r="J243" s="313"/>
      <c r="K243" s="313"/>
      <c r="L243" s="313"/>
      <c r="M243" s="313"/>
      <c r="N243" s="313"/>
      <c r="O243" s="313"/>
      <c r="P243" s="313"/>
      <c r="Q243" s="313"/>
      <c r="R243" s="313"/>
      <c r="S243" s="313"/>
      <c r="T243" s="313"/>
      <c r="U243" s="313"/>
      <c r="V243" s="313"/>
      <c r="W243" s="313"/>
      <c r="X243" s="317"/>
    </row>
    <row r="244" spans="1:24" x14ac:dyDescent="0.3">
      <c r="A244" s="308"/>
      <c r="B244" s="312"/>
      <c r="C244" s="312"/>
      <c r="D244" s="312"/>
      <c r="E244" s="312"/>
      <c r="F244" s="312"/>
      <c r="G244" s="312"/>
      <c r="H244" s="312"/>
      <c r="I244" s="312"/>
      <c r="J244" s="313"/>
      <c r="K244" s="313"/>
      <c r="L244" s="313"/>
      <c r="M244" s="313"/>
      <c r="N244" s="313"/>
      <c r="O244" s="313"/>
      <c r="P244" s="313"/>
      <c r="Q244" s="313"/>
      <c r="R244" s="313"/>
      <c r="S244" s="313"/>
      <c r="T244" s="313"/>
      <c r="U244" s="313"/>
      <c r="V244" s="313"/>
      <c r="W244" s="313"/>
      <c r="X244" s="317"/>
    </row>
    <row r="245" spans="1:24" x14ac:dyDescent="0.3">
      <c r="A245" s="308"/>
      <c r="B245" s="312"/>
      <c r="C245" s="312"/>
      <c r="D245" s="312"/>
      <c r="E245" s="312"/>
      <c r="F245" s="312"/>
      <c r="G245" s="312"/>
      <c r="H245" s="312"/>
      <c r="I245" s="312"/>
      <c r="J245" s="313"/>
      <c r="K245" s="313"/>
      <c r="L245" s="313"/>
      <c r="M245" s="313"/>
      <c r="N245" s="313"/>
      <c r="O245" s="313"/>
      <c r="P245" s="313"/>
      <c r="Q245" s="313"/>
      <c r="R245" s="313"/>
      <c r="S245" s="313"/>
      <c r="T245" s="313"/>
      <c r="U245" s="313"/>
      <c r="V245" s="313"/>
      <c r="W245" s="313"/>
      <c r="X245" s="317"/>
    </row>
    <row r="246" spans="1:24" x14ac:dyDescent="0.3">
      <c r="A246" s="308"/>
      <c r="B246" s="312"/>
      <c r="C246" s="312"/>
      <c r="D246" s="312"/>
      <c r="E246" s="312"/>
      <c r="F246" s="312"/>
      <c r="G246" s="312"/>
      <c r="H246" s="312"/>
      <c r="I246" s="312"/>
      <c r="J246" s="313"/>
      <c r="K246" s="313"/>
      <c r="L246" s="313"/>
      <c r="M246" s="313"/>
      <c r="N246" s="313"/>
      <c r="O246" s="313"/>
      <c r="P246" s="313"/>
      <c r="Q246" s="313"/>
      <c r="R246" s="313"/>
      <c r="S246" s="313"/>
      <c r="T246" s="313"/>
      <c r="U246" s="313"/>
      <c r="V246" s="313"/>
      <c r="W246" s="313"/>
      <c r="X246" s="317"/>
    </row>
    <row r="247" spans="1:24" x14ac:dyDescent="0.3">
      <c r="A247" s="308"/>
      <c r="B247" s="312"/>
      <c r="C247" s="312"/>
      <c r="D247" s="312"/>
      <c r="E247" s="312"/>
      <c r="F247" s="312"/>
      <c r="G247" s="312"/>
      <c r="H247" s="312"/>
      <c r="I247" s="312"/>
      <c r="J247" s="313"/>
      <c r="K247" s="313"/>
      <c r="L247" s="313"/>
      <c r="M247" s="313"/>
      <c r="N247" s="313"/>
      <c r="O247" s="313"/>
      <c r="P247" s="313"/>
      <c r="Q247" s="313"/>
      <c r="R247" s="313"/>
      <c r="S247" s="313"/>
      <c r="T247" s="313"/>
      <c r="U247" s="313"/>
      <c r="V247" s="313"/>
      <c r="W247" s="313"/>
      <c r="X247" s="317"/>
    </row>
    <row r="248" spans="1:24" x14ac:dyDescent="0.3">
      <c r="A248" s="308"/>
      <c r="B248" s="312"/>
      <c r="C248" s="312"/>
      <c r="D248" s="312"/>
      <c r="E248" s="312"/>
      <c r="F248" s="312"/>
      <c r="G248" s="312"/>
      <c r="H248" s="312"/>
      <c r="I248" s="312"/>
      <c r="J248" s="313"/>
      <c r="K248" s="313"/>
      <c r="L248" s="313"/>
      <c r="M248" s="313"/>
      <c r="N248" s="313"/>
      <c r="O248" s="313"/>
      <c r="P248" s="313"/>
      <c r="Q248" s="313"/>
      <c r="R248" s="313"/>
      <c r="S248" s="313"/>
      <c r="T248" s="313"/>
      <c r="U248" s="313"/>
      <c r="V248" s="313"/>
      <c r="W248" s="313"/>
      <c r="X248" s="317"/>
    </row>
    <row r="249" spans="1:24" x14ac:dyDescent="0.3">
      <c r="A249" s="308"/>
      <c r="B249" s="312"/>
      <c r="C249" s="312"/>
      <c r="D249" s="312"/>
      <c r="E249" s="312"/>
      <c r="F249" s="312"/>
      <c r="G249" s="312"/>
      <c r="H249" s="312"/>
      <c r="I249" s="312"/>
      <c r="J249" s="313"/>
      <c r="K249" s="313"/>
      <c r="L249" s="313"/>
      <c r="M249" s="313"/>
      <c r="N249" s="313"/>
      <c r="O249" s="313"/>
      <c r="P249" s="313"/>
      <c r="Q249" s="313"/>
      <c r="R249" s="313"/>
      <c r="S249" s="313"/>
      <c r="T249" s="313"/>
      <c r="U249" s="313"/>
      <c r="V249" s="313"/>
      <c r="W249" s="313"/>
      <c r="X249" s="317"/>
    </row>
    <row r="250" spans="1:24" x14ac:dyDescent="0.3">
      <c r="A250" s="308"/>
      <c r="B250" s="312"/>
      <c r="C250" s="312"/>
      <c r="D250" s="312"/>
      <c r="E250" s="312"/>
      <c r="F250" s="312"/>
      <c r="G250" s="312"/>
      <c r="H250" s="312"/>
      <c r="I250" s="312"/>
      <c r="J250" s="313"/>
      <c r="K250" s="313"/>
      <c r="L250" s="313"/>
      <c r="M250" s="313"/>
      <c r="N250" s="313"/>
      <c r="O250" s="313"/>
      <c r="P250" s="313"/>
      <c r="Q250" s="313"/>
      <c r="R250" s="313"/>
      <c r="S250" s="313"/>
      <c r="T250" s="313"/>
      <c r="U250" s="313"/>
      <c r="V250" s="313"/>
      <c r="W250" s="313"/>
      <c r="X250" s="317"/>
    </row>
    <row r="251" spans="1:24" x14ac:dyDescent="0.3">
      <c r="A251" s="308"/>
      <c r="B251" s="312"/>
      <c r="C251" s="312"/>
      <c r="D251" s="312"/>
      <c r="E251" s="312"/>
      <c r="F251" s="312"/>
      <c r="G251" s="312"/>
      <c r="H251" s="312"/>
      <c r="I251" s="312"/>
      <c r="J251" s="313"/>
      <c r="K251" s="313"/>
      <c r="L251" s="313"/>
      <c r="M251" s="313"/>
      <c r="N251" s="313"/>
      <c r="O251" s="313"/>
      <c r="P251" s="313"/>
      <c r="Q251" s="313"/>
      <c r="R251" s="313"/>
      <c r="S251" s="313"/>
      <c r="T251" s="313"/>
      <c r="U251" s="313"/>
      <c r="V251" s="313"/>
      <c r="W251" s="313"/>
      <c r="X251" s="317"/>
    </row>
    <row r="252" spans="1:24" x14ac:dyDescent="0.3">
      <c r="A252" s="308"/>
      <c r="B252" s="312"/>
      <c r="C252" s="312"/>
      <c r="D252" s="312"/>
      <c r="E252" s="312"/>
      <c r="F252" s="312"/>
      <c r="G252" s="312"/>
      <c r="H252" s="312"/>
      <c r="I252" s="312"/>
      <c r="J252" s="313"/>
      <c r="K252" s="313"/>
      <c r="L252" s="313"/>
      <c r="M252" s="313"/>
      <c r="N252" s="313"/>
      <c r="O252" s="313"/>
      <c r="P252" s="313"/>
      <c r="Q252" s="313"/>
      <c r="R252" s="313"/>
      <c r="S252" s="313"/>
      <c r="T252" s="313"/>
      <c r="U252" s="313"/>
      <c r="V252" s="313"/>
      <c r="W252" s="313"/>
      <c r="X252" s="317"/>
    </row>
    <row r="253" spans="1:24" x14ac:dyDescent="0.3">
      <c r="A253" s="308"/>
      <c r="B253" s="312"/>
      <c r="C253" s="312"/>
      <c r="D253" s="312"/>
      <c r="E253" s="312"/>
      <c r="F253" s="312"/>
      <c r="G253" s="312"/>
      <c r="H253" s="312"/>
      <c r="I253" s="312"/>
      <c r="J253" s="313"/>
      <c r="K253" s="313"/>
      <c r="L253" s="313"/>
      <c r="M253" s="313"/>
      <c r="N253" s="313"/>
      <c r="O253" s="313"/>
      <c r="P253" s="313"/>
      <c r="Q253" s="313"/>
      <c r="R253" s="313"/>
      <c r="S253" s="313"/>
      <c r="T253" s="313"/>
      <c r="U253" s="313"/>
      <c r="V253" s="313"/>
      <c r="W253" s="313"/>
      <c r="X253" s="317"/>
    </row>
    <row r="254" spans="1:24" x14ac:dyDescent="0.3">
      <c r="A254" s="308"/>
      <c r="B254" s="312"/>
      <c r="C254" s="312"/>
      <c r="D254" s="312"/>
      <c r="E254" s="312"/>
      <c r="F254" s="312"/>
      <c r="G254" s="312"/>
      <c r="H254" s="312"/>
      <c r="I254" s="312"/>
      <c r="J254" s="313"/>
      <c r="K254" s="313"/>
      <c r="L254" s="313"/>
      <c r="M254" s="313"/>
      <c r="N254" s="313"/>
      <c r="O254" s="313"/>
      <c r="P254" s="313"/>
      <c r="Q254" s="313"/>
      <c r="R254" s="313"/>
      <c r="S254" s="313"/>
      <c r="T254" s="313"/>
      <c r="U254" s="313"/>
      <c r="V254" s="313"/>
      <c r="W254" s="313"/>
      <c r="X254" s="317"/>
    </row>
    <row r="255" spans="1:24" x14ac:dyDescent="0.3">
      <c r="A255" s="308"/>
      <c r="B255" s="312"/>
      <c r="C255" s="312"/>
      <c r="D255" s="312"/>
      <c r="E255" s="312"/>
      <c r="F255" s="312"/>
      <c r="G255" s="312"/>
      <c r="H255" s="312"/>
      <c r="I255" s="312"/>
      <c r="J255" s="313"/>
      <c r="K255" s="313"/>
      <c r="L255" s="313"/>
      <c r="M255" s="313"/>
      <c r="N255" s="313"/>
      <c r="O255" s="313"/>
      <c r="P255" s="313"/>
      <c r="Q255" s="313"/>
      <c r="R255" s="313"/>
      <c r="S255" s="313"/>
      <c r="T255" s="313"/>
      <c r="U255" s="313"/>
      <c r="V255" s="313"/>
      <c r="W255" s="313"/>
      <c r="X255" s="317"/>
    </row>
    <row r="256" spans="1:24" x14ac:dyDescent="0.3">
      <c r="A256" s="308"/>
      <c r="B256" s="312"/>
      <c r="C256" s="312"/>
      <c r="D256" s="312"/>
      <c r="E256" s="312"/>
      <c r="F256" s="312"/>
      <c r="G256" s="312"/>
      <c r="H256" s="312"/>
      <c r="I256" s="312"/>
      <c r="J256" s="313"/>
      <c r="K256" s="313"/>
      <c r="L256" s="313"/>
      <c r="M256" s="313"/>
      <c r="N256" s="313"/>
      <c r="O256" s="313"/>
      <c r="P256" s="313"/>
      <c r="Q256" s="313"/>
      <c r="R256" s="313"/>
      <c r="S256" s="313"/>
      <c r="T256" s="313"/>
      <c r="U256" s="313"/>
      <c r="V256" s="313"/>
      <c r="W256" s="313"/>
      <c r="X256" s="317"/>
    </row>
    <row r="257" spans="1:24" x14ac:dyDescent="0.3">
      <c r="A257" s="308"/>
      <c r="B257" s="312"/>
      <c r="C257" s="312"/>
      <c r="D257" s="312"/>
      <c r="E257" s="312"/>
      <c r="F257" s="312"/>
      <c r="G257" s="312"/>
      <c r="H257" s="312"/>
      <c r="I257" s="312"/>
      <c r="J257" s="313"/>
      <c r="K257" s="313"/>
      <c r="L257" s="313"/>
      <c r="M257" s="313"/>
      <c r="N257" s="313"/>
      <c r="O257" s="313"/>
      <c r="P257" s="313"/>
      <c r="Q257" s="313"/>
      <c r="R257" s="313"/>
      <c r="S257" s="313"/>
      <c r="T257" s="313"/>
      <c r="U257" s="313"/>
      <c r="V257" s="313"/>
      <c r="W257" s="313"/>
      <c r="X257" s="317"/>
    </row>
    <row r="258" spans="1:24" x14ac:dyDescent="0.3">
      <c r="A258" s="308"/>
      <c r="B258" s="312"/>
      <c r="C258" s="312"/>
      <c r="D258" s="312"/>
      <c r="E258" s="312"/>
      <c r="F258" s="312"/>
      <c r="G258" s="312"/>
      <c r="H258" s="312"/>
      <c r="I258" s="312"/>
      <c r="J258" s="313"/>
      <c r="K258" s="313"/>
      <c r="L258" s="313"/>
      <c r="M258" s="313"/>
      <c r="N258" s="313"/>
      <c r="O258" s="313"/>
      <c r="P258" s="313"/>
      <c r="Q258" s="313"/>
      <c r="R258" s="313"/>
      <c r="S258" s="313"/>
      <c r="T258" s="313"/>
      <c r="U258" s="313"/>
      <c r="V258" s="313"/>
      <c r="W258" s="313"/>
      <c r="X258" s="317"/>
    </row>
    <row r="259" spans="1:24" x14ac:dyDescent="0.3">
      <c r="A259" s="308"/>
      <c r="B259" s="312"/>
      <c r="C259" s="312"/>
      <c r="D259" s="312"/>
      <c r="E259" s="312"/>
      <c r="F259" s="312"/>
      <c r="G259" s="312"/>
      <c r="H259" s="312"/>
      <c r="I259" s="312"/>
      <c r="J259" s="313"/>
      <c r="K259" s="313"/>
      <c r="L259" s="313"/>
      <c r="M259" s="313"/>
      <c r="N259" s="313"/>
      <c r="O259" s="313"/>
      <c r="P259" s="313"/>
      <c r="Q259" s="313"/>
      <c r="R259" s="313"/>
      <c r="S259" s="313"/>
      <c r="T259" s="313"/>
      <c r="U259" s="313"/>
      <c r="V259" s="313"/>
      <c r="W259" s="313"/>
      <c r="X259" s="317"/>
    </row>
    <row r="260" spans="1:24" x14ac:dyDescent="0.3">
      <c r="A260" s="308"/>
      <c r="B260" s="312"/>
      <c r="C260" s="312"/>
      <c r="D260" s="312"/>
      <c r="E260" s="312"/>
      <c r="F260" s="312"/>
      <c r="G260" s="312"/>
      <c r="H260" s="312"/>
      <c r="I260" s="312"/>
      <c r="J260" s="313"/>
      <c r="K260" s="313"/>
      <c r="L260" s="313"/>
      <c r="M260" s="313"/>
      <c r="N260" s="313"/>
      <c r="O260" s="313"/>
      <c r="P260" s="313"/>
      <c r="Q260" s="313"/>
      <c r="R260" s="313"/>
      <c r="S260" s="313"/>
      <c r="T260" s="313"/>
      <c r="U260" s="313"/>
      <c r="V260" s="313"/>
      <c r="W260" s="313"/>
      <c r="X260" s="317"/>
    </row>
    <row r="261" spans="1:24" x14ac:dyDescent="0.3">
      <c r="A261" s="308"/>
      <c r="B261" s="312"/>
      <c r="C261" s="312"/>
      <c r="D261" s="312"/>
      <c r="E261" s="312"/>
      <c r="F261" s="312"/>
      <c r="G261" s="312"/>
      <c r="H261" s="312"/>
      <c r="I261" s="312"/>
      <c r="J261" s="313"/>
      <c r="K261" s="313"/>
      <c r="L261" s="313"/>
      <c r="M261" s="313"/>
      <c r="N261" s="313"/>
      <c r="O261" s="313"/>
      <c r="P261" s="313"/>
      <c r="Q261" s="313"/>
      <c r="R261" s="313"/>
      <c r="S261" s="313"/>
      <c r="T261" s="313"/>
      <c r="U261" s="313"/>
      <c r="V261" s="313"/>
      <c r="W261" s="313"/>
      <c r="X261" s="317"/>
    </row>
    <row r="262" spans="1:24" x14ac:dyDescent="0.3">
      <c r="A262" s="308"/>
      <c r="B262" s="312"/>
      <c r="C262" s="312"/>
      <c r="D262" s="312"/>
      <c r="E262" s="312"/>
      <c r="F262" s="312"/>
      <c r="G262" s="312"/>
      <c r="H262" s="312"/>
      <c r="I262" s="312"/>
      <c r="J262" s="313"/>
      <c r="K262" s="313"/>
      <c r="L262" s="313"/>
      <c r="M262" s="313"/>
      <c r="N262" s="313"/>
      <c r="O262" s="313"/>
      <c r="P262" s="313"/>
      <c r="Q262" s="313"/>
      <c r="R262" s="313"/>
      <c r="S262" s="313"/>
      <c r="T262" s="313"/>
      <c r="U262" s="313"/>
      <c r="V262" s="313"/>
      <c r="W262" s="313"/>
      <c r="X262" s="317"/>
    </row>
    <row r="263" spans="1:24" x14ac:dyDescent="0.3">
      <c r="A263" s="308"/>
      <c r="B263" s="312"/>
      <c r="C263" s="312"/>
      <c r="D263" s="312"/>
      <c r="E263" s="312"/>
      <c r="F263" s="312"/>
      <c r="G263" s="312"/>
      <c r="H263" s="312"/>
      <c r="I263" s="312"/>
      <c r="J263" s="313"/>
      <c r="K263" s="313"/>
      <c r="L263" s="313"/>
      <c r="M263" s="313"/>
      <c r="N263" s="313"/>
      <c r="O263" s="313"/>
      <c r="P263" s="313"/>
      <c r="Q263" s="313"/>
      <c r="R263" s="313"/>
      <c r="S263" s="313"/>
      <c r="T263" s="313"/>
      <c r="U263" s="313"/>
      <c r="V263" s="313"/>
      <c r="W263" s="313"/>
      <c r="X263" s="317"/>
    </row>
    <row r="264" spans="1:24" x14ac:dyDescent="0.3">
      <c r="A264" s="308"/>
      <c r="B264" s="312"/>
      <c r="C264" s="312"/>
      <c r="D264" s="312"/>
      <c r="E264" s="312"/>
      <c r="F264" s="312"/>
      <c r="G264" s="312"/>
      <c r="H264" s="312"/>
      <c r="I264" s="312"/>
      <c r="J264" s="313"/>
      <c r="K264" s="313"/>
      <c r="L264" s="313"/>
      <c r="M264" s="313"/>
      <c r="N264" s="313"/>
      <c r="O264" s="313"/>
      <c r="P264" s="313"/>
      <c r="Q264" s="313"/>
      <c r="R264" s="313"/>
      <c r="S264" s="313"/>
      <c r="T264" s="313"/>
      <c r="U264" s="313"/>
      <c r="V264" s="313"/>
      <c r="W264" s="313"/>
      <c r="X264" s="317"/>
    </row>
    <row r="265" spans="1:24" x14ac:dyDescent="0.3">
      <c r="A265" s="308"/>
      <c r="B265" s="312"/>
      <c r="C265" s="312"/>
      <c r="D265" s="312"/>
      <c r="E265" s="312"/>
      <c r="F265" s="312"/>
      <c r="G265" s="312"/>
      <c r="H265" s="312"/>
      <c r="I265" s="312"/>
      <c r="J265" s="313"/>
      <c r="K265" s="313"/>
      <c r="L265" s="313"/>
      <c r="M265" s="313"/>
      <c r="N265" s="313"/>
      <c r="O265" s="313"/>
      <c r="P265" s="313"/>
      <c r="Q265" s="313"/>
      <c r="R265" s="313"/>
      <c r="S265" s="313"/>
      <c r="T265" s="313"/>
      <c r="U265" s="313"/>
      <c r="V265" s="313"/>
      <c r="W265" s="313"/>
      <c r="X265" s="317"/>
    </row>
    <row r="266" spans="1:24" x14ac:dyDescent="0.3">
      <c r="A266" s="308"/>
      <c r="B266" s="312"/>
      <c r="C266" s="312"/>
      <c r="D266" s="312"/>
      <c r="E266" s="312"/>
      <c r="F266" s="312"/>
      <c r="G266" s="312"/>
      <c r="H266" s="312"/>
      <c r="I266" s="312"/>
      <c r="J266" s="313"/>
      <c r="K266" s="313"/>
      <c r="L266" s="313"/>
      <c r="M266" s="313"/>
      <c r="N266" s="313"/>
      <c r="O266" s="313"/>
      <c r="P266" s="313"/>
      <c r="Q266" s="313"/>
      <c r="R266" s="313"/>
      <c r="S266" s="313"/>
      <c r="T266" s="313"/>
      <c r="U266" s="313"/>
      <c r="V266" s="313"/>
      <c r="W266" s="313"/>
      <c r="X266" s="317"/>
    </row>
    <row r="267" spans="1:24" x14ac:dyDescent="0.3">
      <c r="A267" s="308"/>
      <c r="B267" s="312"/>
      <c r="C267" s="312"/>
      <c r="D267" s="312"/>
      <c r="E267" s="312"/>
      <c r="F267" s="312"/>
      <c r="G267" s="312"/>
      <c r="H267" s="312"/>
      <c r="I267" s="312"/>
      <c r="J267" s="313"/>
      <c r="K267" s="313"/>
      <c r="L267" s="313"/>
      <c r="M267" s="313"/>
      <c r="N267" s="313"/>
      <c r="O267" s="313"/>
      <c r="P267" s="313"/>
      <c r="Q267" s="313"/>
      <c r="R267" s="313"/>
      <c r="S267" s="313"/>
      <c r="T267" s="313"/>
      <c r="U267" s="313"/>
      <c r="V267" s="313"/>
      <c r="W267" s="313"/>
      <c r="X267" s="317"/>
    </row>
    <row r="268" spans="1:24" x14ac:dyDescent="0.3">
      <c r="A268" s="308"/>
      <c r="B268" s="312"/>
      <c r="C268" s="312"/>
      <c r="D268" s="312"/>
      <c r="E268" s="312"/>
      <c r="F268" s="312"/>
      <c r="G268" s="312"/>
      <c r="H268" s="312"/>
      <c r="I268" s="312"/>
      <c r="J268" s="313"/>
      <c r="K268" s="313"/>
      <c r="L268" s="313"/>
      <c r="M268" s="313"/>
      <c r="N268" s="313"/>
      <c r="O268" s="313"/>
      <c r="P268" s="313"/>
      <c r="Q268" s="313"/>
      <c r="R268" s="313"/>
      <c r="S268" s="313"/>
      <c r="T268" s="313"/>
      <c r="U268" s="313"/>
      <c r="V268" s="313"/>
      <c r="W268" s="313"/>
      <c r="X268" s="317"/>
    </row>
    <row r="269" spans="1:24" x14ac:dyDescent="0.3">
      <c r="A269" s="308"/>
      <c r="B269" s="312"/>
      <c r="C269" s="312"/>
      <c r="D269" s="312"/>
      <c r="E269" s="312"/>
      <c r="F269" s="312"/>
      <c r="G269" s="312"/>
      <c r="H269" s="312"/>
      <c r="I269" s="312"/>
      <c r="J269" s="313"/>
      <c r="K269" s="313"/>
      <c r="L269" s="313"/>
      <c r="M269" s="313"/>
      <c r="N269" s="313"/>
      <c r="O269" s="313"/>
      <c r="P269" s="313"/>
      <c r="Q269" s="313"/>
      <c r="R269" s="313"/>
      <c r="S269" s="313"/>
      <c r="T269" s="313"/>
      <c r="U269" s="313"/>
      <c r="V269" s="313"/>
      <c r="W269" s="313"/>
      <c r="X269" s="317"/>
    </row>
    <row r="270" spans="1:24" x14ac:dyDescent="0.3">
      <c r="A270" s="308"/>
      <c r="B270" s="312"/>
      <c r="C270" s="312"/>
      <c r="D270" s="312"/>
      <c r="E270" s="312"/>
      <c r="F270" s="312"/>
      <c r="G270" s="312"/>
      <c r="H270" s="312"/>
      <c r="I270" s="312"/>
      <c r="J270" s="313"/>
      <c r="K270" s="313"/>
      <c r="L270" s="313"/>
      <c r="M270" s="313"/>
      <c r="N270" s="313"/>
      <c r="O270" s="313"/>
      <c r="P270" s="313"/>
      <c r="Q270" s="313"/>
      <c r="R270" s="313"/>
      <c r="S270" s="313"/>
      <c r="T270" s="313"/>
      <c r="U270" s="313"/>
      <c r="V270" s="313"/>
      <c r="W270" s="313"/>
      <c r="X270" s="317"/>
    </row>
    <row r="271" spans="1:24" x14ac:dyDescent="0.3">
      <c r="A271" s="308"/>
      <c r="B271" s="312"/>
      <c r="C271" s="312"/>
      <c r="D271" s="312"/>
      <c r="E271" s="312"/>
      <c r="F271" s="312"/>
      <c r="G271" s="312"/>
      <c r="H271" s="312"/>
      <c r="I271" s="312"/>
      <c r="J271" s="313"/>
      <c r="K271" s="313"/>
      <c r="L271" s="313"/>
      <c r="M271" s="313"/>
      <c r="N271" s="313"/>
      <c r="O271" s="313"/>
      <c r="P271" s="313"/>
      <c r="Q271" s="313"/>
      <c r="R271" s="313"/>
      <c r="S271" s="313"/>
      <c r="T271" s="313"/>
      <c r="U271" s="313"/>
      <c r="V271" s="313"/>
      <c r="W271" s="313"/>
      <c r="X271" s="317"/>
    </row>
    <row r="272" spans="1:24" x14ac:dyDescent="0.3">
      <c r="A272" s="308"/>
      <c r="B272" s="312"/>
      <c r="C272" s="312"/>
      <c r="D272" s="312"/>
      <c r="E272" s="312"/>
      <c r="F272" s="312"/>
      <c r="G272" s="312"/>
      <c r="H272" s="312"/>
      <c r="I272" s="312"/>
      <c r="J272" s="313"/>
      <c r="K272" s="313"/>
      <c r="L272" s="313"/>
      <c r="M272" s="313"/>
      <c r="N272" s="313"/>
      <c r="O272" s="313"/>
      <c r="P272" s="313"/>
      <c r="Q272" s="313"/>
      <c r="R272" s="313"/>
      <c r="S272" s="313"/>
      <c r="T272" s="313"/>
      <c r="U272" s="313"/>
      <c r="V272" s="313"/>
      <c r="W272" s="313"/>
      <c r="X272" s="317"/>
    </row>
    <row r="273" spans="1:24" x14ac:dyDescent="0.3">
      <c r="A273" s="308"/>
      <c r="B273" s="312"/>
      <c r="C273" s="312"/>
      <c r="D273" s="312"/>
      <c r="E273" s="312"/>
      <c r="F273" s="312"/>
      <c r="G273" s="312"/>
      <c r="H273" s="312"/>
      <c r="I273" s="312"/>
      <c r="J273" s="313"/>
      <c r="K273" s="313"/>
      <c r="L273" s="313"/>
      <c r="M273" s="313"/>
      <c r="N273" s="313"/>
      <c r="O273" s="313"/>
      <c r="P273" s="313"/>
      <c r="Q273" s="313"/>
      <c r="R273" s="313"/>
      <c r="S273" s="313"/>
      <c r="T273" s="313"/>
      <c r="U273" s="313"/>
      <c r="V273" s="313"/>
      <c r="W273" s="313"/>
      <c r="X273" s="317"/>
    </row>
    <row r="274" spans="1:24" x14ac:dyDescent="0.3">
      <c r="A274" s="308"/>
      <c r="B274" s="312"/>
      <c r="C274" s="312"/>
      <c r="D274" s="312"/>
      <c r="E274" s="312"/>
      <c r="F274" s="312"/>
      <c r="G274" s="312"/>
      <c r="H274" s="312"/>
      <c r="I274" s="312"/>
      <c r="J274" s="313"/>
      <c r="K274" s="313"/>
      <c r="L274" s="313"/>
      <c r="M274" s="313"/>
      <c r="N274" s="313"/>
      <c r="O274" s="313"/>
      <c r="P274" s="313"/>
      <c r="Q274" s="313"/>
      <c r="R274" s="313"/>
      <c r="S274" s="313"/>
      <c r="T274" s="313"/>
      <c r="U274" s="313"/>
      <c r="V274" s="313"/>
      <c r="W274" s="313"/>
      <c r="X274" s="317"/>
    </row>
    <row r="275" spans="1:24" x14ac:dyDescent="0.3">
      <c r="A275" s="308"/>
      <c r="B275" s="312"/>
      <c r="C275" s="312"/>
      <c r="D275" s="312"/>
      <c r="E275" s="312"/>
      <c r="F275" s="312"/>
      <c r="G275" s="312"/>
      <c r="H275" s="312"/>
      <c r="I275" s="312"/>
      <c r="J275" s="313"/>
      <c r="K275" s="313"/>
      <c r="L275" s="313"/>
      <c r="M275" s="313"/>
      <c r="N275" s="313"/>
      <c r="O275" s="313"/>
      <c r="P275" s="313"/>
      <c r="Q275" s="313"/>
      <c r="R275" s="313"/>
      <c r="S275" s="313"/>
      <c r="T275" s="313"/>
      <c r="U275" s="313"/>
      <c r="V275" s="313"/>
      <c r="W275" s="313"/>
      <c r="X275" s="317"/>
    </row>
    <row r="276" spans="1:24" x14ac:dyDescent="0.3">
      <c r="A276" s="308"/>
      <c r="B276" s="312"/>
      <c r="C276" s="312"/>
      <c r="D276" s="312"/>
      <c r="E276" s="312"/>
      <c r="F276" s="312"/>
      <c r="G276" s="312"/>
      <c r="H276" s="312"/>
      <c r="I276" s="312"/>
      <c r="J276" s="313"/>
      <c r="K276" s="313"/>
      <c r="L276" s="313"/>
      <c r="M276" s="313"/>
      <c r="N276" s="313"/>
      <c r="O276" s="313"/>
      <c r="P276" s="313"/>
      <c r="Q276" s="313"/>
      <c r="R276" s="313"/>
      <c r="S276" s="313"/>
      <c r="T276" s="313"/>
      <c r="U276" s="313"/>
      <c r="V276" s="313"/>
      <c r="W276" s="313"/>
      <c r="X276" s="317"/>
    </row>
    <row r="277" spans="1:24" x14ac:dyDescent="0.3">
      <c r="A277" s="308"/>
      <c r="B277" s="312"/>
      <c r="C277" s="312"/>
      <c r="D277" s="312"/>
      <c r="E277" s="312"/>
      <c r="F277" s="312"/>
      <c r="G277" s="312"/>
      <c r="H277" s="312"/>
      <c r="I277" s="312"/>
      <c r="J277" s="313"/>
      <c r="K277" s="313"/>
      <c r="L277" s="313"/>
      <c r="M277" s="313"/>
      <c r="N277" s="313"/>
      <c r="O277" s="313"/>
      <c r="P277" s="313"/>
      <c r="Q277" s="313"/>
      <c r="R277" s="313"/>
      <c r="S277" s="313"/>
      <c r="T277" s="313"/>
      <c r="U277" s="313"/>
      <c r="V277" s="313"/>
      <c r="W277" s="313"/>
      <c r="X277" s="317"/>
    </row>
    <row r="278" spans="1:24" x14ac:dyDescent="0.3">
      <c r="A278" s="308"/>
      <c r="B278" s="312"/>
      <c r="C278" s="312"/>
      <c r="D278" s="312"/>
      <c r="E278" s="312"/>
      <c r="F278" s="312"/>
      <c r="G278" s="312"/>
      <c r="H278" s="312"/>
      <c r="I278" s="312"/>
      <c r="J278" s="313"/>
      <c r="K278" s="313"/>
      <c r="L278" s="313"/>
      <c r="M278" s="313"/>
      <c r="N278" s="313"/>
      <c r="O278" s="313"/>
      <c r="P278" s="313"/>
      <c r="Q278" s="313"/>
      <c r="R278" s="313"/>
      <c r="S278" s="313"/>
      <c r="T278" s="313"/>
      <c r="U278" s="313"/>
      <c r="V278" s="313"/>
      <c r="W278" s="313"/>
      <c r="X278" s="317"/>
    </row>
    <row r="279" spans="1:24" x14ac:dyDescent="0.3">
      <c r="A279" s="308"/>
      <c r="B279" s="312"/>
      <c r="C279" s="312"/>
      <c r="D279" s="312"/>
      <c r="E279" s="312"/>
      <c r="F279" s="312"/>
      <c r="G279" s="312"/>
      <c r="H279" s="312"/>
      <c r="I279" s="312"/>
      <c r="J279" s="313"/>
      <c r="K279" s="313"/>
      <c r="L279" s="313"/>
      <c r="M279" s="313"/>
      <c r="N279" s="313"/>
      <c r="O279" s="313"/>
      <c r="P279" s="313"/>
      <c r="Q279" s="313"/>
      <c r="R279" s="313"/>
      <c r="S279" s="313"/>
      <c r="T279" s="313"/>
      <c r="U279" s="313"/>
      <c r="V279" s="313"/>
      <c r="W279" s="313"/>
      <c r="X279" s="317"/>
    </row>
    <row r="280" spans="1:24" x14ac:dyDescent="0.3">
      <c r="A280" s="308"/>
      <c r="B280" s="312"/>
      <c r="C280" s="312"/>
      <c r="D280" s="312"/>
      <c r="E280" s="312"/>
      <c r="F280" s="312"/>
      <c r="G280" s="312"/>
      <c r="H280" s="312"/>
      <c r="I280" s="312"/>
      <c r="J280" s="313"/>
      <c r="K280" s="313"/>
      <c r="L280" s="313"/>
      <c r="M280" s="313"/>
      <c r="N280" s="313"/>
      <c r="O280" s="313"/>
      <c r="P280" s="313"/>
      <c r="Q280" s="313"/>
      <c r="R280" s="313"/>
      <c r="S280" s="313"/>
      <c r="T280" s="313"/>
      <c r="U280" s="313"/>
      <c r="V280" s="313"/>
      <c r="W280" s="313"/>
      <c r="X280" s="317"/>
    </row>
    <row r="281" spans="1:24" x14ac:dyDescent="0.3">
      <c r="A281" s="308"/>
      <c r="B281" s="312"/>
      <c r="C281" s="312"/>
      <c r="D281" s="312"/>
      <c r="E281" s="312"/>
      <c r="F281" s="312"/>
      <c r="G281" s="312"/>
      <c r="H281" s="312"/>
      <c r="I281" s="312"/>
      <c r="J281" s="313"/>
      <c r="K281" s="313"/>
      <c r="L281" s="313"/>
      <c r="M281" s="313"/>
      <c r="N281" s="313"/>
      <c r="O281" s="313"/>
      <c r="P281" s="313"/>
      <c r="Q281" s="313"/>
      <c r="R281" s="313"/>
      <c r="S281" s="313"/>
      <c r="T281" s="313"/>
      <c r="U281" s="313"/>
      <c r="V281" s="313"/>
      <c r="W281" s="313"/>
      <c r="X281" s="317"/>
    </row>
    <row r="282" spans="1:24" x14ac:dyDescent="0.3">
      <c r="A282" s="308"/>
      <c r="B282" s="312"/>
      <c r="C282" s="312"/>
      <c r="D282" s="312"/>
      <c r="E282" s="312"/>
      <c r="F282" s="312"/>
      <c r="G282" s="312"/>
      <c r="H282" s="312"/>
      <c r="I282" s="312"/>
      <c r="J282" s="313"/>
      <c r="K282" s="313"/>
      <c r="L282" s="313"/>
      <c r="M282" s="313"/>
      <c r="N282" s="313"/>
      <c r="O282" s="313"/>
      <c r="P282" s="313"/>
      <c r="Q282" s="313"/>
      <c r="R282" s="313"/>
      <c r="S282" s="313"/>
      <c r="T282" s="313"/>
      <c r="U282" s="313"/>
      <c r="V282" s="313"/>
      <c r="W282" s="313"/>
      <c r="X282" s="317"/>
    </row>
    <row r="283" spans="1:24" x14ac:dyDescent="0.3">
      <c r="A283" s="308"/>
      <c r="B283" s="312"/>
      <c r="C283" s="312"/>
      <c r="D283" s="312"/>
      <c r="E283" s="312"/>
      <c r="F283" s="312"/>
      <c r="G283" s="312"/>
      <c r="H283" s="312"/>
      <c r="I283" s="312"/>
      <c r="J283" s="313"/>
      <c r="K283" s="313"/>
      <c r="L283" s="313"/>
      <c r="M283" s="313"/>
      <c r="N283" s="313"/>
      <c r="O283" s="313"/>
      <c r="P283" s="313"/>
      <c r="Q283" s="313"/>
      <c r="R283" s="313"/>
      <c r="S283" s="313"/>
      <c r="T283" s="313"/>
      <c r="U283" s="313"/>
      <c r="V283" s="313"/>
      <c r="W283" s="313"/>
      <c r="X283" s="317"/>
    </row>
    <row r="284" spans="1:24" x14ac:dyDescent="0.3">
      <c r="A284" s="308"/>
      <c r="B284" s="312"/>
      <c r="C284" s="312"/>
      <c r="D284" s="312"/>
      <c r="E284" s="312"/>
      <c r="F284" s="312"/>
      <c r="G284" s="312"/>
      <c r="H284" s="312"/>
      <c r="I284" s="312"/>
      <c r="J284" s="313"/>
      <c r="K284" s="313"/>
      <c r="L284" s="313"/>
      <c r="M284" s="313"/>
      <c r="N284" s="313"/>
      <c r="O284" s="313"/>
      <c r="P284" s="313"/>
      <c r="Q284" s="313"/>
      <c r="R284" s="313"/>
      <c r="S284" s="313"/>
      <c r="T284" s="313"/>
      <c r="U284" s="313"/>
      <c r="V284" s="313"/>
      <c r="W284" s="313"/>
      <c r="X284" s="317"/>
    </row>
    <row r="285" spans="1:24" x14ac:dyDescent="0.3">
      <c r="A285" s="308"/>
      <c r="B285" s="312"/>
      <c r="C285" s="312"/>
      <c r="D285" s="312"/>
      <c r="E285" s="312"/>
      <c r="F285" s="312"/>
      <c r="G285" s="312"/>
      <c r="H285" s="312"/>
      <c r="I285" s="312"/>
      <c r="J285" s="313"/>
      <c r="K285" s="313"/>
      <c r="L285" s="313"/>
      <c r="M285" s="313"/>
      <c r="N285" s="313"/>
      <c r="O285" s="313"/>
      <c r="P285" s="313"/>
      <c r="Q285" s="313"/>
      <c r="R285" s="313"/>
      <c r="S285" s="313"/>
      <c r="T285" s="313"/>
      <c r="U285" s="313"/>
      <c r="V285" s="313"/>
      <c r="W285" s="313"/>
      <c r="X285" s="317"/>
    </row>
    <row r="286" spans="1:24" x14ac:dyDescent="0.3">
      <c r="A286" s="308"/>
      <c r="B286" s="312"/>
      <c r="C286" s="312"/>
      <c r="D286" s="312"/>
      <c r="E286" s="312"/>
      <c r="F286" s="312"/>
      <c r="G286" s="312"/>
      <c r="H286" s="312"/>
      <c r="I286" s="312"/>
      <c r="J286" s="313"/>
      <c r="K286" s="313"/>
      <c r="L286" s="313"/>
      <c r="M286" s="313"/>
      <c r="N286" s="313"/>
      <c r="O286" s="313"/>
      <c r="P286" s="313"/>
      <c r="Q286" s="313"/>
      <c r="R286" s="313"/>
      <c r="S286" s="313"/>
      <c r="T286" s="313"/>
      <c r="U286" s="313"/>
      <c r="V286" s="313"/>
      <c r="W286" s="313"/>
      <c r="X286" s="317"/>
    </row>
    <row r="287" spans="1:24" x14ac:dyDescent="0.3">
      <c r="A287" s="308"/>
      <c r="B287" s="312"/>
      <c r="C287" s="312"/>
      <c r="D287" s="312"/>
      <c r="E287" s="312"/>
      <c r="F287" s="312"/>
      <c r="G287" s="312"/>
      <c r="H287" s="312"/>
      <c r="I287" s="312"/>
      <c r="J287" s="313"/>
      <c r="K287" s="313"/>
      <c r="L287" s="313"/>
      <c r="M287" s="313"/>
      <c r="N287" s="313"/>
      <c r="O287" s="313"/>
      <c r="P287" s="313"/>
      <c r="Q287" s="313"/>
      <c r="R287" s="313"/>
      <c r="S287" s="313"/>
      <c r="T287" s="313"/>
      <c r="U287" s="313"/>
      <c r="V287" s="313"/>
      <c r="W287" s="313"/>
      <c r="X287" s="317"/>
    </row>
    <row r="288" spans="1:24" x14ac:dyDescent="0.3">
      <c r="A288" s="308"/>
      <c r="B288" s="312"/>
      <c r="C288" s="312"/>
      <c r="D288" s="312"/>
      <c r="E288" s="312"/>
      <c r="F288" s="312"/>
      <c r="G288" s="312"/>
      <c r="H288" s="312"/>
      <c r="I288" s="312"/>
      <c r="J288" s="313"/>
      <c r="K288" s="313"/>
      <c r="L288" s="313"/>
      <c r="M288" s="313"/>
      <c r="N288" s="313"/>
      <c r="O288" s="313"/>
      <c r="P288" s="313"/>
      <c r="Q288" s="313"/>
      <c r="R288" s="313"/>
      <c r="S288" s="313"/>
      <c r="T288" s="313"/>
      <c r="U288" s="313"/>
      <c r="V288" s="313"/>
      <c r="W288" s="313"/>
      <c r="X288" s="317"/>
    </row>
    <row r="289" spans="1:24" x14ac:dyDescent="0.3">
      <c r="A289" s="308"/>
      <c r="B289" s="312"/>
      <c r="C289" s="312"/>
      <c r="D289" s="312"/>
      <c r="E289" s="312"/>
      <c r="F289" s="312"/>
      <c r="G289" s="312"/>
      <c r="H289" s="312"/>
      <c r="I289" s="312"/>
      <c r="J289" s="313"/>
      <c r="K289" s="313"/>
      <c r="L289" s="313"/>
      <c r="M289" s="313"/>
      <c r="N289" s="313"/>
      <c r="O289" s="313"/>
      <c r="P289" s="313"/>
      <c r="Q289" s="313"/>
      <c r="R289" s="313"/>
      <c r="S289" s="313"/>
      <c r="T289" s="313"/>
      <c r="U289" s="313"/>
      <c r="V289" s="313"/>
      <c r="W289" s="313"/>
      <c r="X289" s="317"/>
    </row>
    <row r="290" spans="1:24" x14ac:dyDescent="0.3">
      <c r="A290" s="308"/>
      <c r="B290" s="312"/>
      <c r="C290" s="312"/>
      <c r="D290" s="312"/>
      <c r="E290" s="312"/>
      <c r="F290" s="312"/>
      <c r="G290" s="312"/>
      <c r="H290" s="312"/>
      <c r="I290" s="312"/>
      <c r="J290" s="313"/>
      <c r="K290" s="313"/>
      <c r="L290" s="313"/>
      <c r="M290" s="313"/>
      <c r="N290" s="313"/>
      <c r="O290" s="313"/>
      <c r="P290" s="313"/>
      <c r="Q290" s="313"/>
      <c r="R290" s="313"/>
      <c r="S290" s="313"/>
      <c r="T290" s="313"/>
      <c r="U290" s="313"/>
      <c r="V290" s="313"/>
      <c r="W290" s="313"/>
      <c r="X290" s="317"/>
    </row>
    <row r="291" spans="1:24" x14ac:dyDescent="0.3">
      <c r="A291" s="308"/>
      <c r="B291" s="312"/>
      <c r="C291" s="312"/>
      <c r="D291" s="312"/>
      <c r="E291" s="312"/>
      <c r="F291" s="312"/>
      <c r="G291" s="312"/>
      <c r="H291" s="312"/>
      <c r="I291" s="312"/>
      <c r="J291" s="313"/>
      <c r="K291" s="313"/>
      <c r="L291" s="313"/>
      <c r="M291" s="313"/>
      <c r="N291" s="313"/>
      <c r="O291" s="313"/>
      <c r="P291" s="313"/>
      <c r="Q291" s="313"/>
      <c r="R291" s="313"/>
      <c r="S291" s="313"/>
      <c r="T291" s="313"/>
      <c r="U291" s="313"/>
      <c r="V291" s="313"/>
      <c r="W291" s="313"/>
      <c r="X291" s="317"/>
    </row>
    <row r="292" spans="1:24" x14ac:dyDescent="0.3">
      <c r="A292" s="308"/>
      <c r="B292" s="312"/>
      <c r="C292" s="312"/>
      <c r="D292" s="312"/>
      <c r="E292" s="312"/>
      <c r="F292" s="312"/>
      <c r="G292" s="312"/>
      <c r="H292" s="312"/>
      <c r="I292" s="312"/>
      <c r="J292" s="313"/>
      <c r="K292" s="313"/>
      <c r="L292" s="313"/>
      <c r="M292" s="313"/>
      <c r="N292" s="313"/>
      <c r="O292" s="313"/>
      <c r="P292" s="313"/>
      <c r="Q292" s="313"/>
      <c r="R292" s="313"/>
      <c r="S292" s="313"/>
      <c r="T292" s="313"/>
      <c r="U292" s="313"/>
      <c r="V292" s="313"/>
      <c r="W292" s="313"/>
      <c r="X292" s="317"/>
    </row>
    <row r="293" spans="1:24" x14ac:dyDescent="0.3">
      <c r="A293" s="308"/>
      <c r="B293" s="312"/>
      <c r="C293" s="312"/>
      <c r="D293" s="312"/>
      <c r="E293" s="312"/>
      <c r="F293" s="312"/>
      <c r="G293" s="312"/>
      <c r="H293" s="312"/>
      <c r="I293" s="312"/>
      <c r="J293" s="313"/>
      <c r="K293" s="313"/>
      <c r="L293" s="313"/>
      <c r="M293" s="313"/>
      <c r="N293" s="313"/>
      <c r="O293" s="313"/>
      <c r="P293" s="313"/>
      <c r="Q293" s="313"/>
      <c r="R293" s="313"/>
      <c r="S293" s="313"/>
      <c r="T293" s="313"/>
      <c r="U293" s="313"/>
      <c r="V293" s="313"/>
      <c r="W293" s="313"/>
      <c r="X293" s="317"/>
    </row>
    <row r="294" spans="1:24" x14ac:dyDescent="0.3">
      <c r="A294" s="308"/>
      <c r="B294" s="312"/>
      <c r="C294" s="312"/>
      <c r="D294" s="312"/>
      <c r="E294" s="312"/>
      <c r="F294" s="312"/>
      <c r="G294" s="312"/>
      <c r="H294" s="312"/>
      <c r="I294" s="312"/>
      <c r="J294" s="313"/>
      <c r="K294" s="313"/>
      <c r="L294" s="313"/>
      <c r="M294" s="313"/>
      <c r="N294" s="313"/>
      <c r="O294" s="313"/>
      <c r="P294" s="313"/>
      <c r="Q294" s="313"/>
      <c r="R294" s="313"/>
      <c r="S294" s="313"/>
      <c r="T294" s="313"/>
      <c r="U294" s="313"/>
      <c r="V294" s="313"/>
      <c r="W294" s="313"/>
      <c r="X294" s="317"/>
    </row>
    <row r="295" spans="1:24" x14ac:dyDescent="0.3">
      <c r="A295" s="308"/>
      <c r="B295" s="312"/>
      <c r="C295" s="312"/>
      <c r="D295" s="312"/>
      <c r="E295" s="312"/>
      <c r="F295" s="312"/>
      <c r="G295" s="312"/>
      <c r="H295" s="312"/>
      <c r="I295" s="312"/>
      <c r="J295" s="313"/>
      <c r="K295" s="313"/>
      <c r="L295" s="313"/>
      <c r="M295" s="313"/>
      <c r="N295" s="313"/>
      <c r="O295" s="313"/>
      <c r="P295" s="313"/>
      <c r="Q295" s="313"/>
      <c r="R295" s="313"/>
      <c r="S295" s="313"/>
      <c r="T295" s="313"/>
      <c r="U295" s="313"/>
      <c r="V295" s="313"/>
      <c r="W295" s="313"/>
      <c r="X295" s="317"/>
    </row>
    <row r="296" spans="1:24" x14ac:dyDescent="0.3">
      <c r="A296" s="308"/>
      <c r="B296" s="312"/>
      <c r="C296" s="312"/>
      <c r="D296" s="312"/>
      <c r="E296" s="312"/>
      <c r="F296" s="312"/>
      <c r="G296" s="312"/>
      <c r="H296" s="312"/>
      <c r="I296" s="312"/>
      <c r="J296" s="313"/>
      <c r="K296" s="313"/>
      <c r="L296" s="313"/>
      <c r="M296" s="313"/>
      <c r="N296" s="313"/>
      <c r="O296" s="313"/>
      <c r="P296" s="313"/>
      <c r="Q296" s="313"/>
      <c r="R296" s="313"/>
      <c r="S296" s="313"/>
      <c r="T296" s="313"/>
      <c r="U296" s="313"/>
      <c r="V296" s="313"/>
      <c r="W296" s="313"/>
      <c r="X296" s="317"/>
    </row>
    <row r="297" spans="1:24" x14ac:dyDescent="0.3">
      <c r="A297" s="308"/>
      <c r="B297" s="312"/>
      <c r="C297" s="312"/>
      <c r="D297" s="312"/>
      <c r="E297" s="312"/>
      <c r="F297" s="312"/>
      <c r="G297" s="312"/>
      <c r="H297" s="312"/>
      <c r="I297" s="312"/>
      <c r="J297" s="313"/>
      <c r="K297" s="313"/>
      <c r="L297" s="313"/>
      <c r="M297" s="313"/>
      <c r="N297" s="313"/>
      <c r="O297" s="313"/>
      <c r="P297" s="313"/>
      <c r="Q297" s="313"/>
      <c r="R297" s="313"/>
      <c r="S297" s="313"/>
      <c r="T297" s="313"/>
      <c r="U297" s="313"/>
      <c r="V297" s="313"/>
      <c r="W297" s="313"/>
      <c r="X297" s="317"/>
    </row>
    <row r="298" spans="1:24" x14ac:dyDescent="0.3">
      <c r="A298" s="308"/>
      <c r="B298" s="312"/>
      <c r="C298" s="312"/>
      <c r="D298" s="312"/>
      <c r="E298" s="312"/>
      <c r="F298" s="312"/>
      <c r="G298" s="312"/>
      <c r="H298" s="312"/>
      <c r="I298" s="312"/>
      <c r="J298" s="313"/>
      <c r="K298" s="313"/>
      <c r="L298" s="313"/>
      <c r="M298" s="313"/>
      <c r="N298" s="313"/>
      <c r="O298" s="313"/>
      <c r="P298" s="313"/>
      <c r="Q298" s="313"/>
      <c r="R298" s="313"/>
      <c r="S298" s="313"/>
      <c r="T298" s="313"/>
      <c r="U298" s="313"/>
      <c r="V298" s="313"/>
      <c r="W298" s="313"/>
      <c r="X298" s="317"/>
    </row>
    <row r="299" spans="1:24" x14ac:dyDescent="0.3">
      <c r="A299" s="308"/>
      <c r="B299" s="312"/>
      <c r="C299" s="312"/>
      <c r="D299" s="312"/>
      <c r="E299" s="312"/>
      <c r="F299" s="312"/>
      <c r="G299" s="312"/>
      <c r="H299" s="312"/>
      <c r="I299" s="312"/>
      <c r="J299" s="313"/>
      <c r="K299" s="313"/>
      <c r="L299" s="313"/>
      <c r="M299" s="313"/>
      <c r="N299" s="313"/>
      <c r="O299" s="313"/>
      <c r="P299" s="313"/>
      <c r="Q299" s="313"/>
      <c r="R299" s="313"/>
      <c r="S299" s="313"/>
      <c r="T299" s="313"/>
      <c r="U299" s="313"/>
      <c r="V299" s="313"/>
      <c r="W299" s="313"/>
      <c r="X299" s="317"/>
    </row>
    <row r="300" spans="1:24" x14ac:dyDescent="0.3">
      <c r="A300" s="308"/>
      <c r="B300" s="312"/>
      <c r="C300" s="312"/>
      <c r="D300" s="312"/>
      <c r="E300" s="312"/>
      <c r="F300" s="312"/>
      <c r="G300" s="312"/>
      <c r="H300" s="312"/>
      <c r="I300" s="312"/>
      <c r="J300" s="313"/>
      <c r="K300" s="313"/>
      <c r="L300" s="313"/>
      <c r="M300" s="313"/>
      <c r="N300" s="313"/>
      <c r="O300" s="313"/>
      <c r="P300" s="313"/>
      <c r="Q300" s="313"/>
      <c r="R300" s="313"/>
      <c r="S300" s="313"/>
      <c r="T300" s="313"/>
      <c r="U300" s="313"/>
      <c r="V300" s="313"/>
      <c r="W300" s="313"/>
      <c r="X300" s="317"/>
    </row>
    <row r="301" spans="1:24" x14ac:dyDescent="0.3">
      <c r="A301" s="308"/>
      <c r="B301" s="312"/>
      <c r="C301" s="312"/>
      <c r="D301" s="312"/>
      <c r="E301" s="312"/>
      <c r="F301" s="312"/>
      <c r="G301" s="312"/>
      <c r="H301" s="312"/>
      <c r="I301" s="312"/>
      <c r="J301" s="313"/>
      <c r="K301" s="313"/>
      <c r="L301" s="313"/>
      <c r="M301" s="313"/>
      <c r="N301" s="313"/>
      <c r="O301" s="313"/>
      <c r="P301" s="313"/>
      <c r="Q301" s="313"/>
      <c r="R301" s="313"/>
      <c r="S301" s="313"/>
      <c r="T301" s="313"/>
      <c r="U301" s="313"/>
      <c r="V301" s="313"/>
      <c r="W301" s="313"/>
      <c r="X301" s="317"/>
    </row>
    <row r="302" spans="1:24" x14ac:dyDescent="0.3">
      <c r="A302" s="308"/>
      <c r="B302" s="312"/>
      <c r="C302" s="312"/>
      <c r="D302" s="312"/>
      <c r="E302" s="312"/>
      <c r="F302" s="312"/>
      <c r="G302" s="312"/>
      <c r="H302" s="312"/>
      <c r="I302" s="312"/>
      <c r="J302" s="313"/>
      <c r="K302" s="313"/>
      <c r="L302" s="313"/>
      <c r="M302" s="313"/>
      <c r="N302" s="313"/>
      <c r="O302" s="313"/>
      <c r="P302" s="313"/>
      <c r="Q302" s="313"/>
      <c r="R302" s="313"/>
      <c r="S302" s="313"/>
      <c r="T302" s="313"/>
      <c r="U302" s="313"/>
      <c r="V302" s="313"/>
      <c r="W302" s="313"/>
      <c r="X302" s="317"/>
    </row>
    <row r="303" spans="1:24" x14ac:dyDescent="0.3">
      <c r="A303" s="308"/>
      <c r="B303" s="312"/>
      <c r="C303" s="312"/>
      <c r="D303" s="312"/>
      <c r="E303" s="312"/>
      <c r="F303" s="312"/>
      <c r="G303" s="312"/>
      <c r="H303" s="312"/>
      <c r="I303" s="312"/>
      <c r="J303" s="313"/>
      <c r="K303" s="313"/>
      <c r="L303" s="313"/>
      <c r="M303" s="313"/>
      <c r="N303" s="313"/>
      <c r="O303" s="313"/>
      <c r="P303" s="313"/>
      <c r="Q303" s="313"/>
      <c r="R303" s="313"/>
      <c r="S303" s="313"/>
      <c r="T303" s="313"/>
      <c r="U303" s="313"/>
      <c r="V303" s="313"/>
      <c r="W303" s="313"/>
      <c r="X303" s="317"/>
    </row>
    <row r="304" spans="1:24" x14ac:dyDescent="0.3">
      <c r="A304" s="308"/>
      <c r="B304" s="312"/>
      <c r="C304" s="312"/>
      <c r="D304" s="312"/>
      <c r="E304" s="312"/>
      <c r="F304" s="312"/>
      <c r="G304" s="312"/>
      <c r="H304" s="312"/>
      <c r="I304" s="312"/>
      <c r="J304" s="313"/>
      <c r="K304" s="313"/>
      <c r="L304" s="313"/>
      <c r="M304" s="313"/>
      <c r="N304" s="313"/>
      <c r="O304" s="313"/>
      <c r="P304" s="313"/>
      <c r="Q304" s="313"/>
      <c r="R304" s="313"/>
      <c r="S304" s="313"/>
      <c r="T304" s="313"/>
      <c r="U304" s="313"/>
      <c r="V304" s="313"/>
      <c r="W304" s="313"/>
      <c r="X304" s="317"/>
    </row>
    <row r="305" spans="1:24" x14ac:dyDescent="0.3">
      <c r="A305" s="308"/>
      <c r="B305" s="312"/>
      <c r="C305" s="312"/>
      <c r="D305" s="312"/>
      <c r="E305" s="312"/>
      <c r="F305" s="312"/>
      <c r="G305" s="312"/>
      <c r="H305" s="312"/>
      <c r="I305" s="312"/>
      <c r="J305" s="313"/>
      <c r="K305" s="313"/>
      <c r="L305" s="313"/>
      <c r="M305" s="313"/>
      <c r="N305" s="313"/>
      <c r="O305" s="313"/>
      <c r="P305" s="313"/>
      <c r="Q305" s="313"/>
      <c r="R305" s="313"/>
      <c r="S305" s="313"/>
      <c r="T305" s="313"/>
      <c r="U305" s="313"/>
      <c r="V305" s="313"/>
      <c r="W305" s="313"/>
      <c r="X305" s="317"/>
    </row>
    <row r="306" spans="1:24" x14ac:dyDescent="0.3">
      <c r="A306" s="308"/>
      <c r="B306" s="312"/>
      <c r="C306" s="312"/>
      <c r="D306" s="312"/>
      <c r="E306" s="312"/>
      <c r="F306" s="312"/>
      <c r="G306" s="312"/>
      <c r="H306" s="312"/>
      <c r="I306" s="312"/>
      <c r="J306" s="313"/>
      <c r="K306" s="313"/>
      <c r="L306" s="313"/>
      <c r="M306" s="313"/>
      <c r="N306" s="313"/>
      <c r="O306" s="313"/>
      <c r="P306" s="313"/>
      <c r="Q306" s="313"/>
      <c r="R306" s="313"/>
      <c r="S306" s="313"/>
      <c r="T306" s="313"/>
      <c r="U306" s="313"/>
      <c r="V306" s="313"/>
      <c r="W306" s="313"/>
      <c r="X306" s="317"/>
    </row>
    <row r="307" spans="1:24" x14ac:dyDescent="0.3">
      <c r="A307" s="308"/>
      <c r="B307" s="312"/>
      <c r="C307" s="312"/>
      <c r="D307" s="312"/>
      <c r="E307" s="312"/>
      <c r="F307" s="312"/>
      <c r="G307" s="312"/>
      <c r="H307" s="312"/>
      <c r="I307" s="312"/>
      <c r="J307" s="313"/>
      <c r="K307" s="313"/>
      <c r="L307" s="313"/>
      <c r="M307" s="313"/>
      <c r="N307" s="313"/>
      <c r="O307" s="313"/>
      <c r="P307" s="313"/>
      <c r="Q307" s="313"/>
      <c r="R307" s="313"/>
      <c r="S307" s="313"/>
      <c r="T307" s="313"/>
      <c r="U307" s="313"/>
      <c r="V307" s="313"/>
      <c r="W307" s="313"/>
      <c r="X307" s="317"/>
    </row>
    <row r="308" spans="1:24" x14ac:dyDescent="0.3">
      <c r="A308" s="308"/>
      <c r="B308" s="312"/>
      <c r="C308" s="312"/>
      <c r="D308" s="312"/>
      <c r="E308" s="312"/>
      <c r="F308" s="312"/>
      <c r="G308" s="312"/>
      <c r="H308" s="312"/>
      <c r="I308" s="312"/>
      <c r="J308" s="313"/>
      <c r="K308" s="313"/>
      <c r="L308" s="313"/>
      <c r="M308" s="313"/>
      <c r="N308" s="313"/>
      <c r="O308" s="313"/>
      <c r="P308" s="313"/>
      <c r="Q308" s="313"/>
      <c r="R308" s="313"/>
      <c r="S308" s="313"/>
      <c r="T308" s="313"/>
      <c r="U308" s="313"/>
      <c r="V308" s="313"/>
      <c r="W308" s="313"/>
      <c r="X308" s="317"/>
    </row>
    <row r="309" spans="1:24" x14ac:dyDescent="0.3">
      <c r="A309" s="308"/>
      <c r="B309" s="312"/>
      <c r="C309" s="312"/>
      <c r="D309" s="312"/>
      <c r="E309" s="312"/>
      <c r="F309" s="312"/>
      <c r="G309" s="312"/>
      <c r="H309" s="312"/>
      <c r="I309" s="312"/>
      <c r="J309" s="313"/>
      <c r="K309" s="313"/>
      <c r="L309" s="313"/>
      <c r="M309" s="313"/>
      <c r="N309" s="313"/>
      <c r="O309" s="313"/>
      <c r="P309" s="313"/>
      <c r="Q309" s="313"/>
      <c r="R309" s="313"/>
      <c r="S309" s="313"/>
      <c r="T309" s="313"/>
      <c r="U309" s="313"/>
      <c r="V309" s="313"/>
      <c r="W309" s="313"/>
      <c r="X309" s="317"/>
    </row>
    <row r="310" spans="1:24" x14ac:dyDescent="0.3">
      <c r="A310" s="308"/>
      <c r="B310" s="312"/>
      <c r="C310" s="312"/>
      <c r="D310" s="312"/>
      <c r="E310" s="312"/>
      <c r="F310" s="312"/>
      <c r="G310" s="312"/>
      <c r="H310" s="312"/>
      <c r="I310" s="312"/>
      <c r="J310" s="313"/>
      <c r="K310" s="313"/>
      <c r="L310" s="313"/>
      <c r="M310" s="313"/>
      <c r="N310" s="313"/>
      <c r="O310" s="313"/>
      <c r="P310" s="313"/>
      <c r="Q310" s="313"/>
      <c r="R310" s="313"/>
      <c r="S310" s="313"/>
      <c r="T310" s="313"/>
      <c r="U310" s="313"/>
      <c r="V310" s="313"/>
      <c r="W310" s="313"/>
      <c r="X310" s="317"/>
    </row>
    <row r="311" spans="1:24" x14ac:dyDescent="0.3">
      <c r="A311" s="308"/>
      <c r="B311" s="312"/>
      <c r="C311" s="312"/>
      <c r="D311" s="312"/>
      <c r="E311" s="312"/>
      <c r="F311" s="312"/>
      <c r="G311" s="312"/>
      <c r="H311" s="312"/>
      <c r="I311" s="312"/>
      <c r="J311" s="313"/>
      <c r="K311" s="313"/>
      <c r="L311" s="313"/>
      <c r="M311" s="313"/>
      <c r="N311" s="313"/>
      <c r="O311" s="313"/>
      <c r="P311" s="313"/>
      <c r="Q311" s="313"/>
      <c r="R311" s="313"/>
      <c r="S311" s="313"/>
      <c r="T311" s="313"/>
      <c r="U311" s="313"/>
      <c r="V311" s="313"/>
      <c r="W311" s="313"/>
      <c r="X311" s="317"/>
    </row>
    <row r="312" spans="1:24" x14ac:dyDescent="0.3">
      <c r="A312" s="308"/>
      <c r="B312" s="312"/>
      <c r="C312" s="312"/>
      <c r="D312" s="312"/>
      <c r="E312" s="312"/>
      <c r="F312" s="312"/>
      <c r="G312" s="312"/>
      <c r="H312" s="312"/>
      <c r="I312" s="312"/>
      <c r="J312" s="313"/>
      <c r="K312" s="313"/>
      <c r="L312" s="313"/>
      <c r="M312" s="313"/>
      <c r="N312" s="313"/>
      <c r="O312" s="313"/>
      <c r="P312" s="313"/>
      <c r="Q312" s="313"/>
      <c r="R312" s="313"/>
      <c r="S312" s="313"/>
      <c r="T312" s="313"/>
      <c r="U312" s="313"/>
      <c r="V312" s="313"/>
      <c r="W312" s="313"/>
      <c r="X312" s="317"/>
    </row>
    <row r="313" spans="1:24" x14ac:dyDescent="0.3">
      <c r="A313" s="308"/>
      <c r="B313" s="312"/>
      <c r="C313" s="312"/>
      <c r="D313" s="312"/>
      <c r="E313" s="312"/>
      <c r="F313" s="312"/>
      <c r="G313" s="312"/>
      <c r="H313" s="312"/>
      <c r="I313" s="312"/>
      <c r="J313" s="313"/>
      <c r="K313" s="313"/>
      <c r="L313" s="313"/>
      <c r="M313" s="313"/>
      <c r="N313" s="313"/>
      <c r="O313" s="313"/>
      <c r="P313" s="313"/>
      <c r="Q313" s="313"/>
      <c r="R313" s="313"/>
      <c r="S313" s="313"/>
      <c r="T313" s="313"/>
      <c r="U313" s="313"/>
      <c r="V313" s="313"/>
      <c r="W313" s="313"/>
      <c r="X313" s="317"/>
    </row>
    <row r="314" spans="1:24" x14ac:dyDescent="0.3">
      <c r="A314" s="308"/>
      <c r="B314" s="312"/>
      <c r="C314" s="312"/>
      <c r="D314" s="312"/>
      <c r="E314" s="312"/>
      <c r="F314" s="312"/>
      <c r="G314" s="312"/>
      <c r="H314" s="312"/>
      <c r="I314" s="312"/>
      <c r="J314" s="313"/>
      <c r="K314" s="313"/>
      <c r="L314" s="313"/>
      <c r="M314" s="313"/>
      <c r="N314" s="313"/>
      <c r="O314" s="313"/>
      <c r="P314" s="313"/>
      <c r="Q314" s="313"/>
      <c r="R314" s="313"/>
      <c r="S314" s="313"/>
      <c r="T314" s="313"/>
      <c r="U314" s="313"/>
      <c r="V314" s="313"/>
      <c r="W314" s="313"/>
      <c r="X314" s="317"/>
    </row>
    <row r="315" spans="1:24" x14ac:dyDescent="0.3">
      <c r="A315" s="308"/>
      <c r="B315" s="312"/>
      <c r="C315" s="312"/>
      <c r="D315" s="312"/>
      <c r="E315" s="312"/>
      <c r="F315" s="312"/>
      <c r="G315" s="312"/>
      <c r="H315" s="312"/>
      <c r="I315" s="312"/>
      <c r="J315" s="313"/>
      <c r="K315" s="313"/>
      <c r="L315" s="313"/>
      <c r="M315" s="313"/>
      <c r="N315" s="313"/>
      <c r="O315" s="313"/>
      <c r="P315" s="313"/>
      <c r="Q315" s="313"/>
      <c r="R315" s="313"/>
      <c r="S315" s="313"/>
      <c r="T315" s="313"/>
      <c r="U315" s="313"/>
      <c r="V315" s="313"/>
      <c r="W315" s="313"/>
      <c r="X315" s="317"/>
    </row>
    <row r="316" spans="1:24" x14ac:dyDescent="0.3">
      <c r="A316" s="308"/>
      <c r="B316" s="312"/>
      <c r="C316" s="312"/>
      <c r="D316" s="312"/>
      <c r="E316" s="312"/>
      <c r="F316" s="312"/>
      <c r="G316" s="312"/>
      <c r="H316" s="312"/>
      <c r="I316" s="312"/>
      <c r="J316" s="313"/>
      <c r="K316" s="313"/>
      <c r="L316" s="313"/>
      <c r="M316" s="313"/>
      <c r="N316" s="313"/>
      <c r="O316" s="313"/>
      <c r="P316" s="313"/>
      <c r="Q316" s="313"/>
      <c r="R316" s="313"/>
      <c r="S316" s="313"/>
      <c r="T316" s="313"/>
      <c r="U316" s="313"/>
      <c r="V316" s="313"/>
      <c r="W316" s="313"/>
      <c r="X316" s="317"/>
    </row>
    <row r="317" spans="1:24" x14ac:dyDescent="0.3">
      <c r="A317" s="308"/>
      <c r="B317" s="312"/>
      <c r="C317" s="312"/>
      <c r="D317" s="312"/>
      <c r="E317" s="312"/>
      <c r="F317" s="312"/>
      <c r="G317" s="312"/>
      <c r="H317" s="312"/>
      <c r="I317" s="312"/>
      <c r="J317" s="313"/>
      <c r="K317" s="313"/>
      <c r="L317" s="313"/>
      <c r="M317" s="313"/>
      <c r="N317" s="313"/>
      <c r="O317" s="313"/>
      <c r="P317" s="313"/>
      <c r="Q317" s="313"/>
      <c r="R317" s="313"/>
      <c r="S317" s="313"/>
      <c r="T317" s="313"/>
      <c r="U317" s="313"/>
      <c r="V317" s="313"/>
      <c r="W317" s="313"/>
      <c r="X317" s="317"/>
    </row>
    <row r="318" spans="1:24" x14ac:dyDescent="0.3">
      <c r="A318" s="308"/>
      <c r="B318" s="312"/>
      <c r="C318" s="312"/>
      <c r="D318" s="312"/>
      <c r="E318" s="312"/>
      <c r="F318" s="312"/>
      <c r="G318" s="312"/>
      <c r="H318" s="312"/>
      <c r="I318" s="312"/>
      <c r="J318" s="313"/>
      <c r="K318" s="313"/>
      <c r="L318" s="313"/>
      <c r="M318" s="313"/>
      <c r="N318" s="313"/>
      <c r="O318" s="313"/>
      <c r="P318" s="313"/>
      <c r="Q318" s="313"/>
      <c r="R318" s="313"/>
      <c r="S318" s="313"/>
      <c r="T318" s="313"/>
      <c r="U318" s="313"/>
      <c r="V318" s="313"/>
      <c r="W318" s="313"/>
      <c r="X318" s="317"/>
    </row>
    <row r="319" spans="1:24" x14ac:dyDescent="0.3">
      <c r="A319" s="308"/>
      <c r="B319" s="312"/>
      <c r="C319" s="312"/>
      <c r="D319" s="312"/>
      <c r="E319" s="312"/>
      <c r="F319" s="312"/>
      <c r="G319" s="312"/>
      <c r="H319" s="312"/>
      <c r="I319" s="312"/>
      <c r="J319" s="313"/>
      <c r="K319" s="313"/>
      <c r="L319" s="313"/>
      <c r="M319" s="313"/>
      <c r="N319" s="313"/>
      <c r="O319" s="313"/>
      <c r="P319" s="313"/>
      <c r="Q319" s="313"/>
      <c r="R319" s="313"/>
      <c r="S319" s="313"/>
      <c r="T319" s="313"/>
      <c r="U319" s="313"/>
      <c r="V319" s="313"/>
      <c r="W319" s="313"/>
      <c r="X319" s="317"/>
    </row>
    <row r="320" spans="1:24" x14ac:dyDescent="0.3">
      <c r="A320" s="308"/>
      <c r="B320" s="312"/>
      <c r="C320" s="312"/>
      <c r="D320" s="312"/>
      <c r="E320" s="312"/>
      <c r="F320" s="312"/>
      <c r="G320" s="312"/>
      <c r="H320" s="312"/>
      <c r="I320" s="312"/>
      <c r="J320" s="313"/>
      <c r="K320" s="313"/>
      <c r="L320" s="313"/>
      <c r="M320" s="313"/>
      <c r="N320" s="313"/>
      <c r="O320" s="313"/>
      <c r="P320" s="313"/>
      <c r="Q320" s="313"/>
      <c r="R320" s="313"/>
      <c r="S320" s="313"/>
      <c r="T320" s="313"/>
      <c r="U320" s="313"/>
      <c r="V320" s="313"/>
      <c r="W320" s="313"/>
      <c r="X320" s="317"/>
    </row>
    <row r="321" spans="1:24" x14ac:dyDescent="0.3">
      <c r="A321" s="308"/>
      <c r="B321" s="312"/>
      <c r="C321" s="312"/>
      <c r="D321" s="312"/>
      <c r="E321" s="312"/>
      <c r="F321" s="312"/>
      <c r="G321" s="312"/>
      <c r="H321" s="312"/>
      <c r="I321" s="312"/>
      <c r="J321" s="313"/>
      <c r="K321" s="313"/>
      <c r="L321" s="313"/>
      <c r="M321" s="313"/>
      <c r="N321" s="313"/>
      <c r="O321" s="313"/>
      <c r="P321" s="313"/>
      <c r="Q321" s="313"/>
      <c r="R321" s="313"/>
      <c r="S321" s="313"/>
      <c r="T321" s="313"/>
      <c r="U321" s="313"/>
      <c r="V321" s="313"/>
      <c r="W321" s="313"/>
      <c r="X321" s="317"/>
    </row>
    <row r="322" spans="1:24" x14ac:dyDescent="0.3">
      <c r="A322" s="308"/>
      <c r="B322" s="312"/>
      <c r="C322" s="312"/>
      <c r="D322" s="312"/>
      <c r="E322" s="312"/>
      <c r="F322" s="312"/>
      <c r="G322" s="312"/>
      <c r="H322" s="312"/>
      <c r="I322" s="312"/>
      <c r="J322" s="313"/>
      <c r="K322" s="313"/>
      <c r="L322" s="313"/>
      <c r="M322" s="313"/>
      <c r="N322" s="313"/>
      <c r="O322" s="313"/>
      <c r="P322" s="313"/>
      <c r="Q322" s="313"/>
      <c r="R322" s="313"/>
      <c r="S322" s="313"/>
      <c r="T322" s="313"/>
      <c r="U322" s="313"/>
      <c r="V322" s="313"/>
      <c r="W322" s="313"/>
      <c r="X322" s="317"/>
    </row>
    <row r="323" spans="1:24" x14ac:dyDescent="0.3">
      <c r="A323" s="308"/>
      <c r="B323" s="312"/>
      <c r="C323" s="312"/>
      <c r="D323" s="312"/>
      <c r="E323" s="312"/>
      <c r="F323" s="312"/>
      <c r="G323" s="312"/>
      <c r="H323" s="312"/>
      <c r="I323" s="312"/>
      <c r="J323" s="313"/>
      <c r="K323" s="313"/>
      <c r="L323" s="313"/>
      <c r="M323" s="313"/>
      <c r="N323" s="313"/>
      <c r="O323" s="313"/>
      <c r="P323" s="313"/>
      <c r="Q323" s="313"/>
      <c r="R323" s="313"/>
      <c r="S323" s="313"/>
      <c r="T323" s="313"/>
      <c r="U323" s="313"/>
      <c r="V323" s="313"/>
      <c r="W323" s="313"/>
      <c r="X323" s="317"/>
    </row>
    <row r="324" spans="1:24" x14ac:dyDescent="0.3">
      <c r="A324" s="308"/>
      <c r="B324" s="312"/>
      <c r="C324" s="312"/>
      <c r="D324" s="312"/>
      <c r="E324" s="312"/>
      <c r="F324" s="312"/>
      <c r="G324" s="312"/>
      <c r="H324" s="312"/>
      <c r="I324" s="312"/>
      <c r="J324" s="313"/>
      <c r="K324" s="313"/>
      <c r="L324" s="313"/>
      <c r="M324" s="313"/>
      <c r="N324" s="313"/>
      <c r="O324" s="313"/>
      <c r="P324" s="313"/>
      <c r="Q324" s="313"/>
      <c r="R324" s="313"/>
      <c r="S324" s="313"/>
      <c r="T324" s="313"/>
      <c r="U324" s="313"/>
      <c r="V324" s="313"/>
      <c r="W324" s="313"/>
      <c r="X324" s="317"/>
    </row>
    <row r="325" spans="1:24" x14ac:dyDescent="0.3">
      <c r="A325" s="308"/>
      <c r="B325" s="312"/>
      <c r="C325" s="312"/>
      <c r="D325" s="312"/>
      <c r="E325" s="312"/>
      <c r="F325" s="312"/>
      <c r="G325" s="312"/>
      <c r="H325" s="312"/>
      <c r="I325" s="312"/>
      <c r="J325" s="313"/>
      <c r="K325" s="313"/>
      <c r="L325" s="313"/>
      <c r="M325" s="313"/>
      <c r="N325" s="313"/>
      <c r="O325" s="313"/>
      <c r="P325" s="313"/>
      <c r="Q325" s="313"/>
      <c r="R325" s="313"/>
      <c r="S325" s="313"/>
      <c r="T325" s="313"/>
      <c r="U325" s="313"/>
      <c r="V325" s="313"/>
      <c r="W325" s="313"/>
      <c r="X325" s="317"/>
    </row>
    <row r="326" spans="1:24" x14ac:dyDescent="0.3">
      <c r="A326" s="308"/>
      <c r="B326" s="312"/>
      <c r="C326" s="312"/>
      <c r="D326" s="312"/>
      <c r="E326" s="312"/>
      <c r="F326" s="312"/>
      <c r="G326" s="312"/>
      <c r="H326" s="312"/>
      <c r="I326" s="312"/>
      <c r="J326" s="313"/>
      <c r="K326" s="313"/>
      <c r="L326" s="313"/>
      <c r="M326" s="313"/>
      <c r="N326" s="313"/>
      <c r="O326" s="313"/>
      <c r="P326" s="313"/>
      <c r="Q326" s="313"/>
      <c r="R326" s="313"/>
      <c r="S326" s="313"/>
      <c r="T326" s="313"/>
      <c r="U326" s="313"/>
      <c r="V326" s="313"/>
      <c r="W326" s="313"/>
      <c r="X326" s="317"/>
    </row>
    <row r="327" spans="1:24" x14ac:dyDescent="0.3">
      <c r="A327" s="308"/>
      <c r="B327" s="312"/>
      <c r="C327" s="312"/>
      <c r="D327" s="312"/>
      <c r="E327" s="312"/>
      <c r="F327" s="312"/>
      <c r="G327" s="312"/>
      <c r="H327" s="312"/>
      <c r="I327" s="312"/>
      <c r="J327" s="313"/>
      <c r="K327" s="313"/>
      <c r="L327" s="313"/>
      <c r="M327" s="313"/>
      <c r="N327" s="313"/>
      <c r="O327" s="313"/>
      <c r="P327" s="313"/>
      <c r="Q327" s="313"/>
      <c r="R327" s="313"/>
      <c r="S327" s="313"/>
      <c r="T327" s="313"/>
      <c r="U327" s="313"/>
      <c r="V327" s="313"/>
      <c r="W327" s="313"/>
      <c r="X327" s="317"/>
    </row>
    <row r="328" spans="1:24" x14ac:dyDescent="0.3">
      <c r="A328" s="308"/>
      <c r="B328" s="312"/>
      <c r="C328" s="312"/>
      <c r="D328" s="312"/>
      <c r="E328" s="312"/>
      <c r="F328" s="312"/>
      <c r="G328" s="312"/>
      <c r="H328" s="312"/>
      <c r="I328" s="312"/>
      <c r="J328" s="313"/>
      <c r="K328" s="313"/>
      <c r="L328" s="313"/>
      <c r="M328" s="313"/>
      <c r="N328" s="313"/>
      <c r="O328" s="313"/>
      <c r="P328" s="313"/>
      <c r="Q328" s="313"/>
      <c r="R328" s="313"/>
      <c r="S328" s="313"/>
      <c r="T328" s="313"/>
      <c r="U328" s="313"/>
      <c r="V328" s="313"/>
      <c r="W328" s="313"/>
      <c r="X328" s="317"/>
    </row>
    <row r="329" spans="1:24" x14ac:dyDescent="0.3">
      <c r="A329" s="308"/>
      <c r="B329" s="312"/>
      <c r="C329" s="312"/>
      <c r="D329" s="312"/>
      <c r="E329" s="312"/>
      <c r="F329" s="312"/>
      <c r="G329" s="312"/>
      <c r="H329" s="312"/>
      <c r="I329" s="312"/>
      <c r="J329" s="313"/>
      <c r="K329" s="313"/>
      <c r="L329" s="313"/>
      <c r="M329" s="313"/>
      <c r="N329" s="313"/>
      <c r="O329" s="313"/>
      <c r="P329" s="313"/>
      <c r="Q329" s="313"/>
      <c r="R329" s="313"/>
      <c r="S329" s="313"/>
      <c r="T329" s="313"/>
      <c r="U329" s="313"/>
      <c r="V329" s="313"/>
      <c r="W329" s="313"/>
      <c r="X329" s="317"/>
    </row>
    <row r="330" spans="1:24" x14ac:dyDescent="0.3">
      <c r="A330" s="308"/>
      <c r="B330" s="312"/>
      <c r="C330" s="312"/>
      <c r="D330" s="312"/>
      <c r="E330" s="312"/>
      <c r="F330" s="312"/>
      <c r="G330" s="312"/>
      <c r="H330" s="312"/>
      <c r="I330" s="312"/>
      <c r="J330" s="313"/>
      <c r="K330" s="313"/>
      <c r="L330" s="313"/>
      <c r="M330" s="313"/>
      <c r="N330" s="313"/>
      <c r="O330" s="313"/>
      <c r="P330" s="313"/>
      <c r="Q330" s="313"/>
      <c r="R330" s="313"/>
      <c r="S330" s="313"/>
      <c r="T330" s="313"/>
      <c r="U330" s="313"/>
      <c r="V330" s="313"/>
      <c r="W330" s="313"/>
      <c r="X330" s="317"/>
    </row>
    <row r="331" spans="1:24" x14ac:dyDescent="0.3">
      <c r="A331" s="308"/>
      <c r="B331" s="312"/>
      <c r="C331" s="312"/>
      <c r="D331" s="312"/>
      <c r="E331" s="312"/>
      <c r="F331" s="312"/>
      <c r="G331" s="312"/>
      <c r="H331" s="312"/>
      <c r="I331" s="312"/>
      <c r="J331" s="313"/>
      <c r="K331" s="313"/>
      <c r="L331" s="313"/>
      <c r="M331" s="313"/>
      <c r="N331" s="313"/>
      <c r="O331" s="313"/>
      <c r="P331" s="313"/>
      <c r="Q331" s="313"/>
      <c r="R331" s="313"/>
      <c r="S331" s="313"/>
      <c r="T331" s="313"/>
      <c r="U331" s="313"/>
      <c r="V331" s="313"/>
      <c r="W331" s="313"/>
      <c r="X331" s="317"/>
    </row>
    <row r="332" spans="1:24" x14ac:dyDescent="0.3">
      <c r="A332" s="308"/>
      <c r="B332" s="312"/>
      <c r="C332" s="312"/>
      <c r="D332" s="312"/>
      <c r="E332" s="312"/>
      <c r="F332" s="312"/>
      <c r="G332" s="312"/>
      <c r="H332" s="312"/>
      <c r="I332" s="312"/>
      <c r="J332" s="313"/>
      <c r="K332" s="313"/>
      <c r="L332" s="313"/>
      <c r="M332" s="313"/>
      <c r="N332" s="313"/>
      <c r="O332" s="313"/>
      <c r="P332" s="313"/>
      <c r="Q332" s="313"/>
      <c r="R332" s="313"/>
      <c r="S332" s="313"/>
      <c r="T332" s="313"/>
      <c r="U332" s="313"/>
      <c r="V332" s="313"/>
      <c r="W332" s="313"/>
      <c r="X332" s="317"/>
    </row>
    <row r="333" spans="1:24" x14ac:dyDescent="0.3">
      <c r="A333" s="308"/>
      <c r="B333" s="312"/>
      <c r="C333" s="312"/>
      <c r="D333" s="312"/>
      <c r="E333" s="312"/>
      <c r="F333" s="312"/>
      <c r="G333" s="312"/>
      <c r="H333" s="312"/>
      <c r="I333" s="312"/>
      <c r="J333" s="313"/>
      <c r="K333" s="313"/>
      <c r="L333" s="313"/>
      <c r="M333" s="313"/>
      <c r="N333" s="313"/>
      <c r="O333" s="313"/>
      <c r="P333" s="313"/>
      <c r="Q333" s="313"/>
      <c r="R333" s="313"/>
      <c r="S333" s="313"/>
      <c r="T333" s="313"/>
      <c r="U333" s="313"/>
      <c r="V333" s="313"/>
      <c r="W333" s="313"/>
      <c r="X333" s="317"/>
    </row>
    <row r="334" spans="1:24" x14ac:dyDescent="0.3">
      <c r="A334" s="308"/>
      <c r="B334" s="312"/>
      <c r="C334" s="312"/>
      <c r="D334" s="312"/>
      <c r="E334" s="312"/>
      <c r="F334" s="312"/>
      <c r="G334" s="312"/>
      <c r="H334" s="312"/>
      <c r="I334" s="312"/>
      <c r="J334" s="313"/>
      <c r="K334" s="313"/>
      <c r="L334" s="313"/>
      <c r="M334" s="313"/>
      <c r="N334" s="313"/>
      <c r="O334" s="313"/>
      <c r="P334" s="313"/>
      <c r="Q334" s="313"/>
      <c r="R334" s="313"/>
      <c r="S334" s="313"/>
      <c r="T334" s="313"/>
      <c r="U334" s="313"/>
      <c r="V334" s="313"/>
      <c r="W334" s="313"/>
      <c r="X334" s="317"/>
    </row>
    <row r="335" spans="1:24" x14ac:dyDescent="0.3">
      <c r="A335" s="308"/>
      <c r="B335" s="312"/>
      <c r="C335" s="312"/>
      <c r="D335" s="312"/>
      <c r="E335" s="312"/>
      <c r="F335" s="312"/>
      <c r="G335" s="312"/>
      <c r="H335" s="312"/>
      <c r="I335" s="312"/>
      <c r="J335" s="313"/>
      <c r="K335" s="313"/>
      <c r="L335" s="313"/>
      <c r="M335" s="313"/>
      <c r="N335" s="313"/>
      <c r="O335" s="313"/>
      <c r="P335" s="313"/>
      <c r="Q335" s="313"/>
      <c r="R335" s="313"/>
      <c r="S335" s="313"/>
      <c r="T335" s="313"/>
      <c r="U335" s="313"/>
      <c r="V335" s="313"/>
      <c r="W335" s="313"/>
      <c r="X335" s="317"/>
    </row>
    <row r="336" spans="1:24" x14ac:dyDescent="0.3">
      <c r="A336" s="308"/>
      <c r="B336" s="312"/>
      <c r="C336" s="312"/>
      <c r="D336" s="312"/>
      <c r="E336" s="312"/>
      <c r="F336" s="312"/>
      <c r="G336" s="312"/>
      <c r="H336" s="312"/>
      <c r="I336" s="312"/>
      <c r="J336" s="313"/>
      <c r="K336" s="313"/>
      <c r="L336" s="313"/>
      <c r="M336" s="313"/>
      <c r="N336" s="313"/>
      <c r="O336" s="313"/>
      <c r="P336" s="313"/>
      <c r="Q336" s="313"/>
      <c r="R336" s="313"/>
      <c r="S336" s="313"/>
      <c r="T336" s="313"/>
      <c r="U336" s="313"/>
      <c r="V336" s="313"/>
      <c r="W336" s="313"/>
      <c r="X336" s="317"/>
    </row>
    <row r="337" spans="1:24" x14ac:dyDescent="0.3">
      <c r="A337" s="308"/>
      <c r="B337" s="312"/>
      <c r="C337" s="312"/>
      <c r="D337" s="312"/>
      <c r="E337" s="312"/>
      <c r="F337" s="312"/>
      <c r="G337" s="312"/>
      <c r="H337" s="312"/>
      <c r="I337" s="312"/>
      <c r="J337" s="313"/>
      <c r="K337" s="313"/>
      <c r="L337" s="313"/>
      <c r="M337" s="313"/>
      <c r="N337" s="313"/>
      <c r="O337" s="313"/>
      <c r="P337" s="313"/>
      <c r="Q337" s="313"/>
      <c r="R337" s="313"/>
      <c r="S337" s="313"/>
      <c r="T337" s="313"/>
      <c r="U337" s="313"/>
      <c r="V337" s="313"/>
      <c r="W337" s="313"/>
      <c r="X337" s="317"/>
    </row>
    <row r="338" spans="1:24" x14ac:dyDescent="0.3">
      <c r="A338" s="308"/>
      <c r="B338" s="312"/>
      <c r="C338" s="312"/>
      <c r="D338" s="312"/>
      <c r="E338" s="312"/>
      <c r="F338" s="312"/>
      <c r="G338" s="312"/>
      <c r="H338" s="312"/>
      <c r="I338" s="312"/>
      <c r="J338" s="313"/>
      <c r="K338" s="313"/>
      <c r="L338" s="313"/>
      <c r="M338" s="313"/>
      <c r="N338" s="313"/>
      <c r="O338" s="313"/>
      <c r="P338" s="313"/>
      <c r="Q338" s="313"/>
      <c r="R338" s="313"/>
      <c r="S338" s="313"/>
      <c r="T338" s="313"/>
      <c r="U338" s="313"/>
      <c r="V338" s="313"/>
      <c r="W338" s="313"/>
      <c r="X338" s="317"/>
    </row>
    <row r="339" spans="1:24" x14ac:dyDescent="0.3">
      <c r="A339" s="308"/>
      <c r="B339" s="312"/>
      <c r="C339" s="312"/>
      <c r="D339" s="312"/>
      <c r="E339" s="312"/>
      <c r="F339" s="312"/>
      <c r="G339" s="312"/>
      <c r="H339" s="312"/>
      <c r="I339" s="312"/>
      <c r="J339" s="313"/>
      <c r="K339" s="313"/>
      <c r="L339" s="313"/>
      <c r="M339" s="313"/>
      <c r="N339" s="313"/>
      <c r="O339" s="313"/>
      <c r="P339" s="313"/>
      <c r="Q339" s="313"/>
      <c r="R339" s="313"/>
      <c r="S339" s="313"/>
      <c r="T339" s="313"/>
      <c r="U339" s="313"/>
      <c r="V339" s="313"/>
      <c r="W339" s="313"/>
      <c r="X339" s="317"/>
    </row>
    <row r="340" spans="1:24" x14ac:dyDescent="0.3">
      <c r="A340" s="308"/>
      <c r="B340" s="312"/>
      <c r="C340" s="312"/>
      <c r="D340" s="312"/>
      <c r="E340" s="312"/>
      <c r="F340" s="312"/>
      <c r="G340" s="312"/>
      <c r="H340" s="312"/>
      <c r="I340" s="312"/>
      <c r="J340" s="313"/>
      <c r="K340" s="313"/>
      <c r="L340" s="313"/>
      <c r="M340" s="313"/>
      <c r="N340" s="313"/>
      <c r="O340" s="313"/>
      <c r="P340" s="313"/>
      <c r="Q340" s="313"/>
      <c r="R340" s="313"/>
      <c r="S340" s="313"/>
      <c r="T340" s="313"/>
      <c r="U340" s="313"/>
      <c r="V340" s="313"/>
      <c r="W340" s="313"/>
      <c r="X340" s="317"/>
    </row>
    <row r="341" spans="1:24" x14ac:dyDescent="0.3">
      <c r="A341" s="308"/>
      <c r="B341" s="312"/>
      <c r="C341" s="312"/>
      <c r="D341" s="312"/>
      <c r="E341" s="312"/>
      <c r="F341" s="312"/>
      <c r="G341" s="312"/>
      <c r="H341" s="312"/>
      <c r="I341" s="312"/>
      <c r="J341" s="313"/>
      <c r="K341" s="313"/>
      <c r="L341" s="313"/>
      <c r="M341" s="313"/>
      <c r="N341" s="313"/>
      <c r="O341" s="313"/>
      <c r="P341" s="313"/>
      <c r="Q341" s="313"/>
      <c r="R341" s="313"/>
      <c r="S341" s="313"/>
      <c r="T341" s="313"/>
      <c r="U341" s="313"/>
      <c r="V341" s="313"/>
      <c r="W341" s="313"/>
      <c r="X341" s="317"/>
    </row>
    <row r="342" spans="1:24" x14ac:dyDescent="0.3">
      <c r="A342" s="308"/>
      <c r="B342" s="312"/>
      <c r="C342" s="312"/>
      <c r="D342" s="312"/>
      <c r="E342" s="312"/>
      <c r="F342" s="312"/>
      <c r="G342" s="312"/>
      <c r="H342" s="312"/>
      <c r="I342" s="312"/>
      <c r="J342" s="313"/>
      <c r="K342" s="313"/>
      <c r="L342" s="313"/>
      <c r="M342" s="313"/>
      <c r="N342" s="313"/>
      <c r="O342" s="313"/>
      <c r="P342" s="313"/>
      <c r="Q342" s="313"/>
      <c r="R342" s="313"/>
      <c r="S342" s="313"/>
      <c r="T342" s="313"/>
      <c r="U342" s="313"/>
      <c r="V342" s="313"/>
      <c r="W342" s="313"/>
      <c r="X342" s="317"/>
    </row>
    <row r="343" spans="1:24" x14ac:dyDescent="0.3">
      <c r="A343" s="308"/>
      <c r="B343" s="312"/>
      <c r="C343" s="312"/>
      <c r="D343" s="312"/>
      <c r="E343" s="312"/>
      <c r="F343" s="312"/>
      <c r="G343" s="312"/>
      <c r="H343" s="312"/>
      <c r="I343" s="312"/>
      <c r="J343" s="313"/>
      <c r="K343" s="313"/>
      <c r="L343" s="313"/>
      <c r="M343" s="313"/>
      <c r="N343" s="313"/>
      <c r="O343" s="313"/>
      <c r="P343" s="313"/>
      <c r="Q343" s="313"/>
      <c r="R343" s="313"/>
      <c r="S343" s="313"/>
      <c r="T343" s="313"/>
      <c r="U343" s="313"/>
      <c r="V343" s="313"/>
      <c r="W343" s="313"/>
      <c r="X343" s="317"/>
    </row>
    <row r="344" spans="1:24" x14ac:dyDescent="0.3">
      <c r="A344" s="308"/>
      <c r="B344" s="312"/>
      <c r="C344" s="312"/>
      <c r="D344" s="312"/>
      <c r="E344" s="312"/>
      <c r="F344" s="312"/>
      <c r="G344" s="312"/>
      <c r="H344" s="312"/>
      <c r="I344" s="312"/>
      <c r="J344" s="313"/>
      <c r="K344" s="313"/>
      <c r="L344" s="313"/>
      <c r="M344" s="313"/>
      <c r="N344" s="313"/>
      <c r="O344" s="313"/>
      <c r="P344" s="313"/>
      <c r="Q344" s="313"/>
      <c r="R344" s="313"/>
      <c r="S344" s="313"/>
      <c r="T344" s="313"/>
      <c r="U344" s="313"/>
      <c r="V344" s="313"/>
      <c r="W344" s="313"/>
      <c r="X344" s="317"/>
    </row>
    <row r="345" spans="1:24" x14ac:dyDescent="0.3">
      <c r="A345" s="308"/>
      <c r="B345" s="312"/>
      <c r="C345" s="312"/>
      <c r="D345" s="312"/>
      <c r="E345" s="312"/>
      <c r="F345" s="312"/>
      <c r="G345" s="312"/>
      <c r="H345" s="312"/>
      <c r="I345" s="312"/>
      <c r="J345" s="313"/>
      <c r="K345" s="313"/>
      <c r="L345" s="313"/>
      <c r="M345" s="313"/>
      <c r="N345" s="313"/>
      <c r="O345" s="313"/>
      <c r="P345" s="313"/>
      <c r="Q345" s="313"/>
      <c r="R345" s="313"/>
      <c r="S345" s="313"/>
      <c r="T345" s="313"/>
      <c r="U345" s="313"/>
      <c r="V345" s="313"/>
      <c r="W345" s="313"/>
      <c r="X345" s="317"/>
    </row>
    <row r="346" spans="1:24" x14ac:dyDescent="0.3">
      <c r="A346" s="308"/>
      <c r="B346" s="312"/>
      <c r="C346" s="312"/>
      <c r="D346" s="312"/>
      <c r="E346" s="312"/>
      <c r="F346" s="312"/>
      <c r="G346" s="312"/>
      <c r="H346" s="312"/>
      <c r="I346" s="312"/>
      <c r="J346" s="313"/>
      <c r="K346" s="313"/>
      <c r="L346" s="313"/>
      <c r="M346" s="313"/>
      <c r="N346" s="313"/>
      <c r="O346" s="313"/>
      <c r="P346" s="313"/>
      <c r="Q346" s="313"/>
      <c r="R346" s="313"/>
      <c r="S346" s="313"/>
      <c r="T346" s="313"/>
      <c r="U346" s="313"/>
      <c r="V346" s="313"/>
      <c r="W346" s="313"/>
      <c r="X346" s="317"/>
    </row>
    <row r="347" spans="1:24" x14ac:dyDescent="0.3">
      <c r="A347" s="308"/>
      <c r="B347" s="312"/>
      <c r="C347" s="312"/>
      <c r="D347" s="312"/>
      <c r="E347" s="312"/>
      <c r="F347" s="312"/>
      <c r="G347" s="312"/>
      <c r="H347" s="312"/>
      <c r="I347" s="312"/>
      <c r="J347" s="313"/>
      <c r="K347" s="313"/>
      <c r="L347" s="313"/>
      <c r="M347" s="313"/>
      <c r="N347" s="313"/>
      <c r="O347" s="313"/>
      <c r="P347" s="313"/>
      <c r="Q347" s="313"/>
      <c r="R347" s="313"/>
      <c r="S347" s="313"/>
      <c r="T347" s="313"/>
      <c r="U347" s="313"/>
      <c r="V347" s="313"/>
      <c r="W347" s="313"/>
      <c r="X347" s="317"/>
    </row>
    <row r="348" spans="1:24" x14ac:dyDescent="0.3">
      <c r="A348" s="308"/>
      <c r="B348" s="312"/>
      <c r="C348" s="312"/>
      <c r="D348" s="312"/>
      <c r="E348" s="312"/>
      <c r="F348" s="312"/>
      <c r="G348" s="312"/>
      <c r="H348" s="312"/>
      <c r="I348" s="312"/>
      <c r="J348" s="313"/>
      <c r="K348" s="313"/>
      <c r="L348" s="313"/>
      <c r="M348" s="313"/>
      <c r="N348" s="313"/>
      <c r="O348" s="313"/>
      <c r="P348" s="313"/>
      <c r="Q348" s="313"/>
      <c r="R348" s="313"/>
      <c r="S348" s="313"/>
      <c r="T348" s="313"/>
      <c r="U348" s="313"/>
      <c r="V348" s="313"/>
      <c r="W348" s="313"/>
      <c r="X348" s="317"/>
    </row>
    <row r="349" spans="1:24" x14ac:dyDescent="0.3">
      <c r="A349" s="308"/>
      <c r="B349" s="312"/>
      <c r="C349" s="312"/>
      <c r="D349" s="312"/>
      <c r="E349" s="312"/>
      <c r="F349" s="312"/>
      <c r="G349" s="312"/>
      <c r="H349" s="312"/>
      <c r="I349" s="312"/>
      <c r="J349" s="313"/>
      <c r="K349" s="313"/>
      <c r="L349" s="313"/>
      <c r="M349" s="313"/>
      <c r="N349" s="313"/>
      <c r="O349" s="313"/>
      <c r="P349" s="313"/>
      <c r="Q349" s="313"/>
      <c r="R349" s="313"/>
      <c r="S349" s="313"/>
      <c r="T349" s="313"/>
      <c r="U349" s="313"/>
      <c r="V349" s="313"/>
      <c r="W349" s="313"/>
      <c r="X349" s="317"/>
    </row>
    <row r="350" spans="1:24" x14ac:dyDescent="0.3">
      <c r="A350" s="308"/>
      <c r="B350" s="312"/>
      <c r="C350" s="312"/>
      <c r="D350" s="312"/>
      <c r="E350" s="312"/>
      <c r="F350" s="312"/>
      <c r="G350" s="312"/>
      <c r="H350" s="312"/>
      <c r="I350" s="312"/>
      <c r="J350" s="313"/>
      <c r="K350" s="313"/>
      <c r="L350" s="313"/>
      <c r="M350" s="313"/>
      <c r="N350" s="313"/>
      <c r="O350" s="313"/>
      <c r="P350" s="313"/>
      <c r="Q350" s="313"/>
      <c r="R350" s="313"/>
      <c r="S350" s="313"/>
      <c r="T350" s="313"/>
      <c r="U350" s="313"/>
      <c r="V350" s="313"/>
      <c r="W350" s="313"/>
      <c r="X350" s="317"/>
    </row>
    <row r="351" spans="1:24" x14ac:dyDescent="0.3">
      <c r="A351" s="308"/>
      <c r="B351" s="312"/>
      <c r="C351" s="312"/>
      <c r="D351" s="312"/>
      <c r="E351" s="312"/>
      <c r="F351" s="312"/>
      <c r="G351" s="312"/>
      <c r="H351" s="312"/>
      <c r="I351" s="312"/>
      <c r="J351" s="313"/>
      <c r="K351" s="313"/>
      <c r="L351" s="313"/>
      <c r="M351" s="313"/>
      <c r="N351" s="313"/>
      <c r="O351" s="313"/>
      <c r="P351" s="313"/>
      <c r="Q351" s="313"/>
      <c r="R351" s="313"/>
      <c r="S351" s="313"/>
      <c r="T351" s="313"/>
      <c r="U351" s="313"/>
      <c r="V351" s="313"/>
      <c r="W351" s="313"/>
      <c r="X351" s="317"/>
    </row>
    <row r="352" spans="1:24" x14ac:dyDescent="0.3">
      <c r="A352" s="308"/>
      <c r="B352" s="312"/>
      <c r="C352" s="312"/>
      <c r="D352" s="312"/>
      <c r="E352" s="312"/>
      <c r="F352" s="312"/>
      <c r="G352" s="312"/>
      <c r="H352" s="312"/>
      <c r="I352" s="312"/>
      <c r="J352" s="313"/>
      <c r="K352" s="313"/>
      <c r="L352" s="313"/>
      <c r="M352" s="313"/>
      <c r="N352" s="313"/>
      <c r="O352" s="313"/>
      <c r="P352" s="313"/>
      <c r="Q352" s="313"/>
      <c r="R352" s="313"/>
      <c r="S352" s="313"/>
      <c r="T352" s="313"/>
      <c r="U352" s="313"/>
      <c r="V352" s="313"/>
      <c r="W352" s="313"/>
      <c r="X352" s="317"/>
    </row>
    <row r="353" spans="1:24" x14ac:dyDescent="0.3">
      <c r="A353" s="308"/>
      <c r="B353" s="312"/>
      <c r="C353" s="312"/>
      <c r="D353" s="312"/>
      <c r="E353" s="312"/>
      <c r="F353" s="312"/>
      <c r="G353" s="312"/>
      <c r="H353" s="312"/>
      <c r="I353" s="312"/>
      <c r="J353" s="313"/>
      <c r="K353" s="313"/>
      <c r="L353" s="313"/>
      <c r="M353" s="313"/>
      <c r="N353" s="313"/>
      <c r="O353" s="313"/>
      <c r="P353" s="313"/>
      <c r="Q353" s="313"/>
      <c r="R353" s="313"/>
      <c r="S353" s="313"/>
      <c r="T353" s="313"/>
      <c r="U353" s="313"/>
      <c r="V353" s="313"/>
      <c r="W353" s="313"/>
      <c r="X353" s="317"/>
    </row>
    <row r="354" spans="1:24" x14ac:dyDescent="0.3">
      <c r="A354" s="308"/>
      <c r="B354" s="312"/>
      <c r="C354" s="312"/>
      <c r="D354" s="312"/>
      <c r="E354" s="312"/>
      <c r="F354" s="312"/>
      <c r="G354" s="312"/>
      <c r="H354" s="312"/>
      <c r="I354" s="312"/>
      <c r="J354" s="313"/>
      <c r="K354" s="313"/>
      <c r="L354" s="313"/>
      <c r="M354" s="313"/>
      <c r="N354" s="313"/>
      <c r="O354" s="313"/>
      <c r="P354" s="313"/>
      <c r="Q354" s="313"/>
      <c r="R354" s="313"/>
      <c r="S354" s="313"/>
      <c r="T354" s="313"/>
      <c r="U354" s="313"/>
      <c r="V354" s="313"/>
      <c r="W354" s="313"/>
      <c r="X354" s="317"/>
    </row>
    <row r="355" spans="1:24" x14ac:dyDescent="0.3">
      <c r="A355" s="308"/>
      <c r="B355" s="312"/>
      <c r="C355" s="312"/>
      <c r="D355" s="312"/>
      <c r="E355" s="312"/>
      <c r="F355" s="312"/>
      <c r="G355" s="312"/>
      <c r="H355" s="312"/>
      <c r="I355" s="312"/>
      <c r="J355" s="313"/>
      <c r="K355" s="313"/>
      <c r="L355" s="313"/>
      <c r="M355" s="313"/>
      <c r="N355" s="313"/>
      <c r="O355" s="313"/>
      <c r="P355" s="313"/>
      <c r="Q355" s="313"/>
      <c r="R355" s="313"/>
      <c r="S355" s="313"/>
      <c r="T355" s="313"/>
      <c r="U355" s="313"/>
      <c r="V355" s="313"/>
      <c r="W355" s="313"/>
      <c r="X355" s="317"/>
    </row>
    <row r="356" spans="1:24" x14ac:dyDescent="0.3">
      <c r="A356" s="308"/>
      <c r="B356" s="312"/>
      <c r="C356" s="312"/>
      <c r="D356" s="312"/>
      <c r="E356" s="312"/>
      <c r="F356" s="312"/>
      <c r="G356" s="312"/>
      <c r="H356" s="312"/>
      <c r="I356" s="312"/>
      <c r="J356" s="313"/>
      <c r="K356" s="313"/>
      <c r="L356" s="313"/>
      <c r="M356" s="313"/>
      <c r="N356" s="313"/>
      <c r="O356" s="313"/>
      <c r="P356" s="313"/>
      <c r="Q356" s="313"/>
      <c r="R356" s="313"/>
      <c r="S356" s="313"/>
      <c r="T356" s="313"/>
      <c r="U356" s="313"/>
      <c r="V356" s="313"/>
      <c r="W356" s="313"/>
      <c r="X356" s="317"/>
    </row>
    <row r="357" spans="1:24" x14ac:dyDescent="0.3">
      <c r="A357" s="308"/>
      <c r="B357" s="312"/>
      <c r="C357" s="312"/>
      <c r="D357" s="312"/>
      <c r="E357" s="312"/>
      <c r="F357" s="312"/>
      <c r="G357" s="312"/>
      <c r="H357" s="312"/>
      <c r="I357" s="312"/>
      <c r="J357" s="313"/>
      <c r="K357" s="313"/>
      <c r="L357" s="313"/>
      <c r="M357" s="313"/>
      <c r="N357" s="313"/>
      <c r="O357" s="313"/>
      <c r="P357" s="313"/>
      <c r="Q357" s="313"/>
      <c r="R357" s="313"/>
      <c r="S357" s="313"/>
      <c r="T357" s="313"/>
      <c r="U357" s="313"/>
      <c r="V357" s="313"/>
      <c r="W357" s="313"/>
      <c r="X357" s="317"/>
    </row>
    <row r="358" spans="1:24" x14ac:dyDescent="0.3">
      <c r="A358" s="308"/>
      <c r="B358" s="312"/>
      <c r="C358" s="312"/>
      <c r="D358" s="312"/>
      <c r="E358" s="312"/>
      <c r="F358" s="312"/>
      <c r="G358" s="312"/>
      <c r="H358" s="312"/>
      <c r="I358" s="312"/>
      <c r="J358" s="313"/>
      <c r="K358" s="313"/>
      <c r="L358" s="313"/>
      <c r="M358" s="313"/>
      <c r="N358" s="313"/>
      <c r="O358" s="313"/>
      <c r="P358" s="313"/>
      <c r="Q358" s="313"/>
      <c r="R358" s="313"/>
      <c r="S358" s="313"/>
      <c r="T358" s="313"/>
      <c r="U358" s="313"/>
      <c r="V358" s="313"/>
      <c r="W358" s="313"/>
      <c r="X358" s="317"/>
    </row>
    <row r="359" spans="1:24" x14ac:dyDescent="0.3">
      <c r="A359" s="308"/>
      <c r="B359" s="312"/>
      <c r="C359" s="312"/>
      <c r="D359" s="312"/>
      <c r="E359" s="312"/>
      <c r="F359" s="312"/>
      <c r="G359" s="312"/>
      <c r="H359" s="312"/>
      <c r="I359" s="312"/>
      <c r="J359" s="313"/>
      <c r="K359" s="313"/>
      <c r="L359" s="313"/>
      <c r="M359" s="313"/>
      <c r="N359" s="313"/>
      <c r="O359" s="313"/>
      <c r="P359" s="313"/>
      <c r="Q359" s="313"/>
      <c r="R359" s="313"/>
      <c r="S359" s="313"/>
      <c r="T359" s="313"/>
      <c r="U359" s="313"/>
      <c r="V359" s="313"/>
      <c r="W359" s="313"/>
      <c r="X359" s="317"/>
    </row>
    <row r="360" spans="1:24" x14ac:dyDescent="0.3">
      <c r="A360" s="308"/>
      <c r="B360" s="312"/>
      <c r="C360" s="312"/>
      <c r="D360" s="312"/>
      <c r="E360" s="312"/>
      <c r="F360" s="312"/>
      <c r="G360" s="312"/>
      <c r="H360" s="312"/>
      <c r="I360" s="312"/>
      <c r="J360" s="313"/>
      <c r="K360" s="313"/>
      <c r="L360" s="313"/>
      <c r="M360" s="313"/>
      <c r="N360" s="313"/>
      <c r="O360" s="313"/>
      <c r="P360" s="313"/>
      <c r="Q360" s="313"/>
      <c r="R360" s="313"/>
      <c r="S360" s="313"/>
      <c r="T360" s="313"/>
      <c r="U360" s="313"/>
      <c r="V360" s="313"/>
      <c r="W360" s="313"/>
      <c r="X360" s="317"/>
    </row>
    <row r="361" spans="1:24" x14ac:dyDescent="0.3">
      <c r="A361" s="308"/>
      <c r="B361" s="312"/>
      <c r="C361" s="312"/>
      <c r="D361" s="312"/>
      <c r="E361" s="312"/>
      <c r="F361" s="312"/>
      <c r="G361" s="312"/>
      <c r="H361" s="312"/>
      <c r="I361" s="312"/>
      <c r="J361" s="313"/>
      <c r="K361" s="313"/>
      <c r="L361" s="313"/>
      <c r="M361" s="313"/>
      <c r="N361" s="313"/>
      <c r="O361" s="313"/>
      <c r="P361" s="313"/>
      <c r="Q361" s="313"/>
      <c r="R361" s="313"/>
      <c r="S361" s="313"/>
      <c r="T361" s="313"/>
      <c r="U361" s="313"/>
      <c r="V361" s="313"/>
      <c r="W361" s="313"/>
      <c r="X361" s="317"/>
    </row>
    <row r="362" spans="1:24" x14ac:dyDescent="0.3">
      <c r="A362" s="308"/>
      <c r="B362" s="312"/>
      <c r="C362" s="312"/>
      <c r="D362" s="312"/>
      <c r="E362" s="312"/>
      <c r="F362" s="312"/>
      <c r="G362" s="312"/>
      <c r="H362" s="312"/>
      <c r="I362" s="312"/>
      <c r="J362" s="313"/>
      <c r="K362" s="313"/>
      <c r="L362" s="313"/>
      <c r="M362" s="313"/>
      <c r="N362" s="313"/>
      <c r="O362" s="313"/>
      <c r="P362" s="313"/>
      <c r="Q362" s="313"/>
      <c r="R362" s="313"/>
      <c r="S362" s="313"/>
      <c r="T362" s="313"/>
      <c r="U362" s="313"/>
      <c r="V362" s="313"/>
      <c r="W362" s="313"/>
      <c r="X362" s="317"/>
    </row>
    <row r="363" spans="1:24" x14ac:dyDescent="0.3">
      <c r="A363" s="308"/>
      <c r="B363" s="312"/>
      <c r="C363" s="312"/>
      <c r="D363" s="312"/>
      <c r="E363" s="312"/>
      <c r="F363" s="312"/>
      <c r="G363" s="312"/>
      <c r="H363" s="312"/>
      <c r="I363" s="312"/>
      <c r="J363" s="313"/>
      <c r="K363" s="313"/>
      <c r="L363" s="313"/>
      <c r="M363" s="313"/>
      <c r="N363" s="313"/>
      <c r="O363" s="313"/>
      <c r="P363" s="313"/>
      <c r="Q363" s="313"/>
      <c r="R363" s="313"/>
      <c r="S363" s="313"/>
      <c r="T363" s="313"/>
      <c r="U363" s="313"/>
      <c r="V363" s="313"/>
      <c r="W363" s="313"/>
      <c r="X363" s="317"/>
    </row>
    <row r="364" spans="1:24" x14ac:dyDescent="0.3">
      <c r="A364" s="308"/>
      <c r="B364" s="312"/>
      <c r="C364" s="312"/>
      <c r="D364" s="312"/>
      <c r="E364" s="312"/>
      <c r="F364" s="312"/>
      <c r="G364" s="312"/>
      <c r="H364" s="312"/>
      <c r="I364" s="312"/>
      <c r="J364" s="313"/>
      <c r="K364" s="313"/>
      <c r="L364" s="313"/>
      <c r="M364" s="313"/>
      <c r="N364" s="313"/>
      <c r="O364" s="313"/>
      <c r="P364" s="313"/>
      <c r="Q364" s="313"/>
      <c r="R364" s="313"/>
      <c r="S364" s="313"/>
      <c r="T364" s="313"/>
      <c r="U364" s="313"/>
      <c r="V364" s="313"/>
      <c r="W364" s="313"/>
      <c r="X364" s="317"/>
    </row>
    <row r="365" spans="1:24" x14ac:dyDescent="0.3">
      <c r="A365" s="308"/>
      <c r="B365" s="312"/>
      <c r="C365" s="312"/>
      <c r="D365" s="312"/>
      <c r="E365" s="312"/>
      <c r="F365" s="312"/>
      <c r="G365" s="312"/>
      <c r="H365" s="312"/>
      <c r="I365" s="312"/>
      <c r="J365" s="313"/>
      <c r="K365" s="313"/>
      <c r="L365" s="313"/>
      <c r="M365" s="313"/>
      <c r="N365" s="313"/>
      <c r="O365" s="313"/>
      <c r="P365" s="313"/>
      <c r="Q365" s="313"/>
      <c r="R365" s="313"/>
      <c r="S365" s="313"/>
      <c r="T365" s="313"/>
      <c r="U365" s="313"/>
      <c r="V365" s="313"/>
      <c r="W365" s="313"/>
      <c r="X365" s="317"/>
    </row>
    <row r="366" spans="1:24" x14ac:dyDescent="0.3">
      <c r="A366" s="308"/>
      <c r="B366" s="312"/>
      <c r="C366" s="312"/>
      <c r="D366" s="312"/>
      <c r="E366" s="312"/>
      <c r="F366" s="312"/>
      <c r="G366" s="312"/>
      <c r="H366" s="312"/>
      <c r="I366" s="312"/>
      <c r="J366" s="313"/>
      <c r="K366" s="313"/>
      <c r="L366" s="313"/>
      <c r="M366" s="313"/>
      <c r="N366" s="313"/>
      <c r="O366" s="313"/>
      <c r="P366" s="313"/>
      <c r="Q366" s="313"/>
      <c r="R366" s="313"/>
      <c r="S366" s="313"/>
      <c r="T366" s="313"/>
      <c r="U366" s="313"/>
      <c r="V366" s="313"/>
      <c r="W366" s="313"/>
      <c r="X366" s="317"/>
    </row>
    <row r="367" spans="1:24" x14ac:dyDescent="0.3">
      <c r="A367" s="308"/>
      <c r="B367" s="312"/>
      <c r="C367" s="312"/>
      <c r="D367" s="312"/>
      <c r="E367" s="312"/>
      <c r="F367" s="312"/>
      <c r="G367" s="312"/>
      <c r="H367" s="312"/>
      <c r="I367" s="312"/>
      <c r="J367" s="313"/>
      <c r="K367" s="313"/>
      <c r="L367" s="313"/>
      <c r="M367" s="313"/>
      <c r="N367" s="313"/>
      <c r="O367" s="313"/>
      <c r="P367" s="313"/>
      <c r="Q367" s="313"/>
      <c r="R367" s="313"/>
      <c r="S367" s="313"/>
      <c r="T367" s="313"/>
      <c r="U367" s="313"/>
      <c r="V367" s="313"/>
      <c r="W367" s="313"/>
      <c r="X367" s="317"/>
    </row>
    <row r="368" spans="1:24" x14ac:dyDescent="0.3">
      <c r="A368" s="308"/>
      <c r="B368" s="312"/>
      <c r="C368" s="312"/>
      <c r="D368" s="312"/>
      <c r="E368" s="312"/>
      <c r="F368" s="312"/>
      <c r="G368" s="312"/>
      <c r="H368" s="312"/>
      <c r="I368" s="312"/>
      <c r="J368" s="313"/>
      <c r="K368" s="313"/>
      <c r="L368" s="313"/>
      <c r="M368" s="313"/>
      <c r="N368" s="313"/>
      <c r="O368" s="313"/>
      <c r="P368" s="313"/>
      <c r="Q368" s="313"/>
      <c r="R368" s="313"/>
      <c r="S368" s="313"/>
      <c r="T368" s="313"/>
      <c r="U368" s="313"/>
      <c r="V368" s="313"/>
      <c r="W368" s="313"/>
      <c r="X368" s="317"/>
    </row>
    <row r="369" spans="1:24" x14ac:dyDescent="0.3">
      <c r="A369" s="308"/>
      <c r="B369" s="312"/>
      <c r="C369" s="312"/>
      <c r="D369" s="312"/>
      <c r="E369" s="312"/>
      <c r="F369" s="312"/>
      <c r="G369" s="312"/>
      <c r="H369" s="312"/>
      <c r="I369" s="312"/>
      <c r="J369" s="313"/>
      <c r="K369" s="313"/>
      <c r="L369" s="313"/>
      <c r="M369" s="313"/>
      <c r="N369" s="313"/>
      <c r="O369" s="313"/>
      <c r="P369" s="313"/>
      <c r="Q369" s="313"/>
      <c r="R369" s="313"/>
      <c r="S369" s="313"/>
      <c r="T369" s="313"/>
      <c r="U369" s="313"/>
      <c r="V369" s="313"/>
      <c r="W369" s="313"/>
      <c r="X369" s="317"/>
    </row>
    <row r="370" spans="1:24" x14ac:dyDescent="0.3">
      <c r="A370" s="308"/>
      <c r="B370" s="312"/>
      <c r="C370" s="312"/>
      <c r="D370" s="312"/>
      <c r="E370" s="312"/>
      <c r="F370" s="312"/>
      <c r="G370" s="312"/>
      <c r="H370" s="312"/>
      <c r="I370" s="312"/>
      <c r="J370" s="313"/>
      <c r="K370" s="313"/>
      <c r="L370" s="313"/>
      <c r="M370" s="313"/>
      <c r="N370" s="313"/>
      <c r="O370" s="313"/>
      <c r="P370" s="313"/>
      <c r="Q370" s="313"/>
      <c r="R370" s="313"/>
      <c r="S370" s="313"/>
      <c r="T370" s="313"/>
      <c r="U370" s="313"/>
      <c r="V370" s="313"/>
      <c r="W370" s="313"/>
      <c r="X370" s="317"/>
    </row>
    <row r="371" spans="1:24" x14ac:dyDescent="0.3">
      <c r="A371" s="308"/>
      <c r="B371" s="312"/>
      <c r="C371" s="312"/>
      <c r="D371" s="312"/>
      <c r="E371" s="312"/>
      <c r="F371" s="312"/>
      <c r="G371" s="312"/>
      <c r="H371" s="312"/>
      <c r="I371" s="312"/>
      <c r="J371" s="313"/>
      <c r="K371" s="313"/>
      <c r="L371" s="313"/>
      <c r="M371" s="313"/>
      <c r="N371" s="313"/>
      <c r="O371" s="313"/>
      <c r="P371" s="313"/>
      <c r="Q371" s="313"/>
      <c r="R371" s="313"/>
      <c r="S371" s="313"/>
      <c r="T371" s="313"/>
      <c r="U371" s="313"/>
      <c r="V371" s="313"/>
      <c r="W371" s="313"/>
      <c r="X371" s="317"/>
    </row>
    <row r="372" spans="1:24" x14ac:dyDescent="0.3">
      <c r="A372" s="308"/>
      <c r="B372" s="312"/>
      <c r="C372" s="312"/>
      <c r="D372" s="312"/>
      <c r="E372" s="312"/>
      <c r="F372" s="312"/>
      <c r="G372" s="312"/>
      <c r="H372" s="312"/>
      <c r="I372" s="312"/>
      <c r="J372" s="313"/>
      <c r="K372" s="313"/>
      <c r="L372" s="313"/>
      <c r="M372" s="313"/>
      <c r="N372" s="313"/>
      <c r="O372" s="313"/>
      <c r="P372" s="313"/>
      <c r="Q372" s="313"/>
      <c r="R372" s="313"/>
      <c r="S372" s="313"/>
      <c r="T372" s="313"/>
      <c r="U372" s="313"/>
      <c r="V372" s="313"/>
      <c r="W372" s="313"/>
      <c r="X372" s="317"/>
    </row>
    <row r="373" spans="1:24" x14ac:dyDescent="0.3">
      <c r="A373" s="308"/>
      <c r="B373" s="312"/>
      <c r="C373" s="312"/>
      <c r="D373" s="312"/>
      <c r="E373" s="312"/>
      <c r="F373" s="312"/>
      <c r="G373" s="312"/>
      <c r="H373" s="312"/>
      <c r="I373" s="312"/>
      <c r="J373" s="313"/>
      <c r="K373" s="313"/>
      <c r="L373" s="313"/>
      <c r="M373" s="313"/>
      <c r="N373" s="313"/>
      <c r="O373" s="313"/>
      <c r="P373" s="313"/>
      <c r="Q373" s="313"/>
      <c r="R373" s="313"/>
      <c r="S373" s="313"/>
      <c r="T373" s="313"/>
      <c r="U373" s="313"/>
      <c r="V373" s="313"/>
      <c r="W373" s="313"/>
      <c r="X373" s="317"/>
    </row>
    <row r="374" spans="1:24" x14ac:dyDescent="0.3">
      <c r="A374" s="308"/>
      <c r="B374" s="312"/>
      <c r="C374" s="312"/>
      <c r="D374" s="312"/>
      <c r="E374" s="312"/>
      <c r="F374" s="312"/>
      <c r="G374" s="312"/>
      <c r="H374" s="312"/>
      <c r="I374" s="312"/>
      <c r="J374" s="313"/>
      <c r="K374" s="313"/>
      <c r="L374" s="313"/>
      <c r="M374" s="313"/>
      <c r="N374" s="313"/>
      <c r="O374" s="313"/>
      <c r="P374" s="313"/>
      <c r="Q374" s="313"/>
      <c r="R374" s="313"/>
      <c r="S374" s="313"/>
      <c r="T374" s="313"/>
      <c r="U374" s="313"/>
      <c r="V374" s="313"/>
      <c r="W374" s="313"/>
      <c r="X374" s="317"/>
    </row>
    <row r="375" spans="1:24" x14ac:dyDescent="0.3">
      <c r="A375" s="308"/>
      <c r="B375" s="312"/>
      <c r="C375" s="312"/>
      <c r="D375" s="312"/>
      <c r="E375" s="312"/>
      <c r="F375" s="312"/>
      <c r="G375" s="312"/>
      <c r="H375" s="312"/>
      <c r="I375" s="312"/>
      <c r="J375" s="313"/>
      <c r="K375" s="313"/>
      <c r="L375" s="313"/>
      <c r="M375" s="313"/>
      <c r="N375" s="313"/>
      <c r="O375" s="313"/>
      <c r="P375" s="313"/>
      <c r="Q375" s="313"/>
      <c r="R375" s="313"/>
      <c r="S375" s="313"/>
      <c r="T375" s="313"/>
      <c r="U375" s="313"/>
      <c r="V375" s="313"/>
      <c r="W375" s="313"/>
      <c r="X375" s="317"/>
    </row>
    <row r="376" spans="1:24" x14ac:dyDescent="0.3">
      <c r="A376" s="308"/>
      <c r="B376" s="312"/>
      <c r="C376" s="312"/>
      <c r="D376" s="312"/>
      <c r="E376" s="312"/>
      <c r="F376" s="312"/>
      <c r="G376" s="312"/>
      <c r="H376" s="312"/>
      <c r="I376" s="312"/>
      <c r="J376" s="313"/>
      <c r="K376" s="313"/>
      <c r="L376" s="313"/>
      <c r="M376" s="313"/>
      <c r="N376" s="313"/>
      <c r="O376" s="313"/>
      <c r="P376" s="313"/>
      <c r="Q376" s="313"/>
      <c r="R376" s="313"/>
      <c r="S376" s="313"/>
      <c r="T376" s="313"/>
      <c r="U376" s="313"/>
      <c r="V376" s="313"/>
      <c r="W376" s="313"/>
      <c r="X376" s="317"/>
    </row>
    <row r="377" spans="1:24" x14ac:dyDescent="0.3">
      <c r="A377" s="308"/>
      <c r="B377" s="312"/>
      <c r="C377" s="312"/>
      <c r="D377" s="312"/>
      <c r="E377" s="312"/>
      <c r="F377" s="312"/>
      <c r="G377" s="312"/>
      <c r="H377" s="312"/>
      <c r="I377" s="312"/>
      <c r="J377" s="313"/>
      <c r="K377" s="313"/>
      <c r="L377" s="313"/>
      <c r="M377" s="313"/>
      <c r="N377" s="313"/>
      <c r="O377" s="313"/>
      <c r="P377" s="313"/>
      <c r="Q377" s="313"/>
      <c r="R377" s="313"/>
      <c r="S377" s="313"/>
      <c r="T377" s="313"/>
      <c r="U377" s="313"/>
      <c r="V377" s="313"/>
      <c r="W377" s="313"/>
      <c r="X377" s="317"/>
    </row>
    <row r="378" spans="1:24" x14ac:dyDescent="0.3">
      <c r="A378" s="308"/>
      <c r="B378" s="312"/>
      <c r="C378" s="312"/>
      <c r="D378" s="312"/>
      <c r="E378" s="312"/>
      <c r="F378" s="312"/>
      <c r="G378" s="312"/>
      <c r="H378" s="312"/>
      <c r="I378" s="312"/>
      <c r="J378" s="313"/>
      <c r="K378" s="313"/>
      <c r="L378" s="313"/>
      <c r="M378" s="313"/>
      <c r="N378" s="313"/>
      <c r="O378" s="313"/>
      <c r="P378" s="313"/>
      <c r="Q378" s="313"/>
      <c r="R378" s="313"/>
      <c r="S378" s="313"/>
      <c r="T378" s="313"/>
      <c r="U378" s="313"/>
      <c r="V378" s="313"/>
      <c r="W378" s="313"/>
      <c r="X378" s="317"/>
    </row>
    <row r="379" spans="1:24" x14ac:dyDescent="0.3">
      <c r="A379" s="308"/>
      <c r="B379" s="312"/>
      <c r="C379" s="312"/>
      <c r="D379" s="312"/>
      <c r="E379" s="312"/>
      <c r="F379" s="312"/>
      <c r="G379" s="312"/>
      <c r="H379" s="312"/>
      <c r="I379" s="312"/>
      <c r="J379" s="313"/>
      <c r="K379" s="313"/>
      <c r="L379" s="313"/>
      <c r="M379" s="313"/>
      <c r="N379" s="313"/>
      <c r="O379" s="313"/>
      <c r="P379" s="313"/>
      <c r="Q379" s="313"/>
      <c r="R379" s="313"/>
      <c r="S379" s="313"/>
      <c r="T379" s="313"/>
      <c r="U379" s="313"/>
      <c r="V379" s="313"/>
      <c r="W379" s="313"/>
      <c r="X379" s="317"/>
    </row>
    <row r="380" spans="1:24" x14ac:dyDescent="0.3">
      <c r="A380" s="308"/>
      <c r="B380" s="312"/>
      <c r="C380" s="312"/>
      <c r="D380" s="312"/>
      <c r="E380" s="312"/>
      <c r="F380" s="312"/>
      <c r="G380" s="312"/>
      <c r="H380" s="312"/>
      <c r="I380" s="312"/>
      <c r="J380" s="313"/>
      <c r="K380" s="313"/>
      <c r="L380" s="313"/>
      <c r="M380" s="313"/>
      <c r="N380" s="313"/>
      <c r="O380" s="313"/>
      <c r="P380" s="313"/>
      <c r="Q380" s="313"/>
      <c r="R380" s="313"/>
      <c r="S380" s="313"/>
      <c r="T380" s="313"/>
      <c r="U380" s="313"/>
      <c r="V380" s="313"/>
      <c r="W380" s="313"/>
      <c r="X380" s="317"/>
    </row>
    <row r="381" spans="1:24" x14ac:dyDescent="0.3">
      <c r="A381" s="308"/>
      <c r="B381" s="312"/>
      <c r="C381" s="312"/>
      <c r="D381" s="312"/>
      <c r="E381" s="312"/>
      <c r="F381" s="312"/>
      <c r="G381" s="312"/>
      <c r="H381" s="312"/>
      <c r="I381" s="312"/>
      <c r="J381" s="313"/>
      <c r="K381" s="313"/>
      <c r="L381" s="313"/>
      <c r="M381" s="313"/>
      <c r="N381" s="313"/>
      <c r="O381" s="313"/>
      <c r="P381" s="313"/>
      <c r="Q381" s="313"/>
      <c r="R381" s="313"/>
      <c r="S381" s="313"/>
      <c r="T381" s="313"/>
      <c r="U381" s="313"/>
      <c r="V381" s="313"/>
      <c r="W381" s="313"/>
      <c r="X381" s="317"/>
    </row>
    <row r="382" spans="1:24" x14ac:dyDescent="0.3">
      <c r="A382" s="308"/>
      <c r="B382" s="312"/>
      <c r="C382" s="312"/>
      <c r="D382" s="312"/>
      <c r="E382" s="312"/>
      <c r="F382" s="312"/>
      <c r="G382" s="312"/>
      <c r="H382" s="312"/>
      <c r="I382" s="312"/>
      <c r="J382" s="313"/>
      <c r="K382" s="313"/>
      <c r="L382" s="313"/>
      <c r="M382" s="313"/>
      <c r="N382" s="313"/>
      <c r="O382" s="313"/>
      <c r="P382" s="313"/>
      <c r="Q382" s="313"/>
      <c r="R382" s="313"/>
      <c r="S382" s="313"/>
      <c r="T382" s="313"/>
      <c r="U382" s="313"/>
      <c r="V382" s="313"/>
      <c r="W382" s="313"/>
      <c r="X382" s="317"/>
    </row>
    <row r="383" spans="1:24" x14ac:dyDescent="0.3">
      <c r="A383" s="308"/>
      <c r="B383" s="312"/>
      <c r="C383" s="312"/>
      <c r="D383" s="312"/>
      <c r="E383" s="312"/>
      <c r="F383" s="312"/>
      <c r="G383" s="312"/>
      <c r="H383" s="312"/>
      <c r="I383" s="312"/>
      <c r="J383" s="313"/>
      <c r="K383" s="313"/>
      <c r="L383" s="313"/>
      <c r="M383" s="313"/>
      <c r="N383" s="313"/>
      <c r="O383" s="313"/>
      <c r="P383" s="313"/>
      <c r="Q383" s="313"/>
      <c r="R383" s="313"/>
      <c r="S383" s="313"/>
      <c r="T383" s="313"/>
      <c r="U383" s="313"/>
      <c r="V383" s="313"/>
      <c r="W383" s="313"/>
      <c r="X383" s="317"/>
    </row>
    <row r="384" spans="1:24" x14ac:dyDescent="0.3">
      <c r="A384" s="308"/>
      <c r="B384" s="312"/>
      <c r="C384" s="312"/>
      <c r="D384" s="312"/>
      <c r="E384" s="312"/>
      <c r="F384" s="312"/>
      <c r="G384" s="312"/>
      <c r="H384" s="312"/>
      <c r="I384" s="312"/>
      <c r="J384" s="313"/>
      <c r="K384" s="313"/>
      <c r="L384" s="313"/>
      <c r="M384" s="313"/>
      <c r="N384" s="313"/>
      <c r="O384" s="313"/>
      <c r="P384" s="313"/>
      <c r="Q384" s="313"/>
      <c r="R384" s="313"/>
      <c r="S384" s="313"/>
      <c r="T384" s="313"/>
      <c r="U384" s="313"/>
      <c r="V384" s="313"/>
      <c r="W384" s="313"/>
      <c r="X384" s="317"/>
    </row>
    <row r="385" spans="1:24" x14ac:dyDescent="0.3">
      <c r="A385" s="308"/>
      <c r="B385" s="312"/>
      <c r="C385" s="312"/>
      <c r="D385" s="312"/>
      <c r="E385" s="312"/>
      <c r="F385" s="312"/>
      <c r="G385" s="312"/>
      <c r="H385" s="312"/>
      <c r="I385" s="312"/>
      <c r="J385" s="313"/>
      <c r="K385" s="313"/>
      <c r="L385" s="313"/>
      <c r="M385" s="313"/>
      <c r="N385" s="313"/>
      <c r="O385" s="313"/>
      <c r="P385" s="313"/>
      <c r="Q385" s="313"/>
      <c r="R385" s="313"/>
      <c r="S385" s="313"/>
      <c r="T385" s="313"/>
      <c r="U385" s="313"/>
      <c r="V385" s="313"/>
      <c r="W385" s="313"/>
      <c r="X385" s="317"/>
    </row>
    <row r="386" spans="1:24" x14ac:dyDescent="0.3">
      <c r="A386" s="308"/>
      <c r="B386" s="312"/>
      <c r="C386" s="312"/>
      <c r="D386" s="312"/>
      <c r="E386" s="312"/>
      <c r="F386" s="312"/>
      <c r="G386" s="312"/>
      <c r="H386" s="312"/>
      <c r="I386" s="312"/>
      <c r="J386" s="313"/>
      <c r="K386" s="313"/>
      <c r="L386" s="313"/>
      <c r="M386" s="313"/>
      <c r="N386" s="313"/>
      <c r="O386" s="313"/>
      <c r="P386" s="313"/>
      <c r="Q386" s="313"/>
      <c r="R386" s="313"/>
      <c r="S386" s="313"/>
      <c r="T386" s="313"/>
      <c r="U386" s="313"/>
      <c r="V386" s="313"/>
      <c r="W386" s="313"/>
      <c r="X386" s="317"/>
    </row>
    <row r="387" spans="1:24" x14ac:dyDescent="0.3">
      <c r="A387" s="308"/>
      <c r="B387" s="312"/>
      <c r="C387" s="312"/>
      <c r="D387" s="312"/>
      <c r="E387" s="312"/>
      <c r="F387" s="312"/>
      <c r="G387" s="312"/>
      <c r="H387" s="312"/>
      <c r="I387" s="312"/>
      <c r="J387" s="313"/>
      <c r="K387" s="313"/>
      <c r="L387" s="313"/>
      <c r="M387" s="313"/>
      <c r="N387" s="313"/>
      <c r="O387" s="313"/>
      <c r="P387" s="313"/>
      <c r="Q387" s="313"/>
      <c r="R387" s="313"/>
      <c r="S387" s="313"/>
      <c r="T387" s="313"/>
      <c r="U387" s="313"/>
      <c r="V387" s="313"/>
      <c r="W387" s="313"/>
      <c r="X387" s="317"/>
    </row>
    <row r="388" spans="1:24" x14ac:dyDescent="0.3">
      <c r="A388" s="308"/>
      <c r="B388" s="312"/>
      <c r="C388" s="312"/>
      <c r="D388" s="312"/>
      <c r="E388" s="312"/>
      <c r="F388" s="312"/>
      <c r="G388" s="312"/>
      <c r="H388" s="312"/>
      <c r="I388" s="312"/>
      <c r="J388" s="313"/>
      <c r="K388" s="313"/>
      <c r="L388" s="313"/>
      <c r="M388" s="313"/>
      <c r="N388" s="313"/>
      <c r="O388" s="313"/>
      <c r="P388" s="313"/>
      <c r="Q388" s="313"/>
      <c r="R388" s="313"/>
      <c r="S388" s="313"/>
      <c r="T388" s="313"/>
      <c r="U388" s="313"/>
      <c r="V388" s="313"/>
      <c r="W388" s="313"/>
      <c r="X388" s="317"/>
    </row>
    <row r="389" spans="1:24" x14ac:dyDescent="0.3">
      <c r="A389" s="308"/>
      <c r="B389" s="312"/>
      <c r="C389" s="312"/>
      <c r="D389" s="312"/>
      <c r="E389" s="312"/>
      <c r="F389" s="312"/>
      <c r="G389" s="312"/>
      <c r="H389" s="312"/>
      <c r="I389" s="312"/>
      <c r="J389" s="313"/>
      <c r="K389" s="313"/>
      <c r="L389" s="313"/>
      <c r="M389" s="313"/>
      <c r="N389" s="313"/>
      <c r="O389" s="313"/>
      <c r="P389" s="313"/>
      <c r="Q389" s="313"/>
      <c r="R389" s="313"/>
      <c r="S389" s="313"/>
      <c r="T389" s="313"/>
      <c r="U389" s="313"/>
      <c r="V389" s="313"/>
      <c r="W389" s="313"/>
      <c r="X389" s="317"/>
    </row>
    <row r="390" spans="1:24" x14ac:dyDescent="0.3">
      <c r="A390" s="308"/>
      <c r="B390" s="312"/>
      <c r="C390" s="312"/>
      <c r="D390" s="312"/>
      <c r="E390" s="312"/>
      <c r="F390" s="312"/>
      <c r="G390" s="312"/>
      <c r="H390" s="312"/>
      <c r="I390" s="312"/>
      <c r="J390" s="313"/>
      <c r="K390" s="313"/>
      <c r="L390" s="313"/>
      <c r="M390" s="313"/>
      <c r="N390" s="313"/>
      <c r="O390" s="313"/>
      <c r="P390" s="313"/>
      <c r="Q390" s="313"/>
      <c r="R390" s="313"/>
      <c r="S390" s="313"/>
      <c r="T390" s="313"/>
      <c r="U390" s="313"/>
      <c r="V390" s="313"/>
      <c r="W390" s="313"/>
      <c r="X390" s="317"/>
    </row>
    <row r="391" spans="1:24" x14ac:dyDescent="0.3">
      <c r="A391" s="308"/>
      <c r="B391" s="312"/>
      <c r="C391" s="312"/>
      <c r="D391" s="312"/>
      <c r="E391" s="312"/>
      <c r="F391" s="312"/>
      <c r="G391" s="312"/>
      <c r="H391" s="312"/>
      <c r="I391" s="312"/>
      <c r="J391" s="313"/>
      <c r="K391" s="313"/>
      <c r="L391" s="313"/>
      <c r="M391" s="313"/>
      <c r="N391" s="313"/>
      <c r="O391" s="313"/>
      <c r="P391" s="313"/>
      <c r="Q391" s="313"/>
      <c r="R391" s="313"/>
      <c r="S391" s="313"/>
      <c r="T391" s="313"/>
      <c r="U391" s="313"/>
      <c r="V391" s="313"/>
      <c r="W391" s="313"/>
      <c r="X391" s="317"/>
    </row>
    <row r="392" spans="1:24" x14ac:dyDescent="0.3">
      <c r="A392" s="308"/>
      <c r="B392" s="312"/>
      <c r="C392" s="312"/>
      <c r="D392" s="312"/>
      <c r="E392" s="312"/>
      <c r="F392" s="312"/>
      <c r="G392" s="312"/>
      <c r="H392" s="312"/>
      <c r="I392" s="312"/>
      <c r="J392" s="313"/>
      <c r="K392" s="313"/>
      <c r="L392" s="313"/>
      <c r="M392" s="313"/>
      <c r="N392" s="313"/>
      <c r="O392" s="313"/>
      <c r="P392" s="313"/>
      <c r="Q392" s="313"/>
      <c r="R392" s="313"/>
      <c r="S392" s="313"/>
      <c r="T392" s="313"/>
      <c r="U392" s="313"/>
      <c r="V392" s="313"/>
      <c r="W392" s="313"/>
      <c r="X392" s="317"/>
    </row>
    <row r="393" spans="1:24" x14ac:dyDescent="0.3">
      <c r="A393" s="308"/>
      <c r="B393" s="312"/>
      <c r="C393" s="312"/>
      <c r="D393" s="312"/>
      <c r="E393" s="312"/>
      <c r="F393" s="312"/>
      <c r="G393" s="312"/>
      <c r="H393" s="312"/>
      <c r="I393" s="312"/>
      <c r="J393" s="313"/>
      <c r="K393" s="313"/>
      <c r="L393" s="313"/>
      <c r="M393" s="313"/>
      <c r="N393" s="313"/>
      <c r="O393" s="313"/>
      <c r="P393" s="313"/>
      <c r="Q393" s="313"/>
      <c r="R393" s="313"/>
      <c r="S393" s="313"/>
      <c r="T393" s="313"/>
      <c r="U393" s="313"/>
      <c r="V393" s="313"/>
      <c r="W393" s="313"/>
      <c r="X393" s="317"/>
    </row>
    <row r="394" spans="1:24" x14ac:dyDescent="0.3">
      <c r="A394" s="308"/>
      <c r="B394" s="312"/>
      <c r="C394" s="312"/>
      <c r="D394" s="312"/>
      <c r="E394" s="312"/>
      <c r="F394" s="312"/>
      <c r="G394" s="312"/>
      <c r="H394" s="312"/>
      <c r="I394" s="312"/>
      <c r="J394" s="313"/>
      <c r="K394" s="313"/>
      <c r="L394" s="313"/>
      <c r="M394" s="313"/>
      <c r="N394" s="313"/>
      <c r="O394" s="313"/>
      <c r="P394" s="313"/>
      <c r="Q394" s="313"/>
      <c r="R394" s="313"/>
      <c r="S394" s="313"/>
      <c r="T394" s="313"/>
      <c r="U394" s="313"/>
      <c r="V394" s="313"/>
      <c r="W394" s="313"/>
      <c r="X394" s="317"/>
    </row>
    <row r="395" spans="1:24" x14ac:dyDescent="0.3">
      <c r="A395" s="308"/>
      <c r="B395" s="312"/>
      <c r="C395" s="312"/>
      <c r="D395" s="312"/>
      <c r="E395" s="312"/>
      <c r="F395" s="312"/>
      <c r="G395" s="312"/>
      <c r="H395" s="312"/>
      <c r="I395" s="312"/>
      <c r="J395" s="313"/>
      <c r="K395" s="313"/>
      <c r="L395" s="313"/>
      <c r="M395" s="313"/>
      <c r="N395" s="313"/>
      <c r="O395" s="313"/>
      <c r="P395" s="313"/>
      <c r="Q395" s="313"/>
      <c r="R395" s="313"/>
      <c r="S395" s="313"/>
      <c r="T395" s="313"/>
      <c r="U395" s="313"/>
      <c r="V395" s="313"/>
      <c r="W395" s="313"/>
      <c r="X395" s="317"/>
    </row>
    <row r="396" spans="1:24" x14ac:dyDescent="0.3">
      <c r="A396" s="308"/>
      <c r="B396" s="312"/>
      <c r="C396" s="312"/>
      <c r="D396" s="312"/>
      <c r="E396" s="312"/>
      <c r="F396" s="312"/>
      <c r="G396" s="312"/>
      <c r="H396" s="312"/>
      <c r="I396" s="312"/>
      <c r="J396" s="313"/>
      <c r="K396" s="313"/>
      <c r="L396" s="313"/>
      <c r="M396" s="313"/>
      <c r="N396" s="313"/>
      <c r="O396" s="313"/>
      <c r="P396" s="313"/>
      <c r="Q396" s="313"/>
      <c r="R396" s="313"/>
      <c r="S396" s="313"/>
      <c r="T396" s="313"/>
      <c r="U396" s="313"/>
      <c r="V396" s="313"/>
      <c r="W396" s="313"/>
      <c r="X396" s="317"/>
    </row>
    <row r="397" spans="1:24" x14ac:dyDescent="0.3">
      <c r="A397" s="308"/>
      <c r="B397" s="312"/>
      <c r="C397" s="312"/>
      <c r="D397" s="312"/>
      <c r="E397" s="312"/>
      <c r="F397" s="312"/>
      <c r="G397" s="312"/>
      <c r="H397" s="312"/>
      <c r="I397" s="312"/>
      <c r="J397" s="313"/>
      <c r="K397" s="313"/>
      <c r="L397" s="313"/>
      <c r="M397" s="313"/>
      <c r="N397" s="313"/>
      <c r="O397" s="313"/>
      <c r="P397" s="313"/>
      <c r="Q397" s="313"/>
      <c r="R397" s="313"/>
      <c r="S397" s="313"/>
      <c r="T397" s="313"/>
      <c r="U397" s="313"/>
      <c r="V397" s="313"/>
      <c r="W397" s="313"/>
      <c r="X397" s="317"/>
    </row>
    <row r="398" spans="1:24" x14ac:dyDescent="0.3">
      <c r="A398" s="308"/>
      <c r="B398" s="312"/>
      <c r="C398" s="312"/>
      <c r="D398" s="312"/>
      <c r="E398" s="312"/>
      <c r="F398" s="312"/>
      <c r="G398" s="312"/>
      <c r="H398" s="312"/>
      <c r="I398" s="312"/>
      <c r="J398" s="313"/>
      <c r="K398" s="313"/>
      <c r="L398" s="313"/>
      <c r="M398" s="313"/>
      <c r="N398" s="313"/>
      <c r="O398" s="313"/>
      <c r="P398" s="313"/>
      <c r="Q398" s="313"/>
      <c r="R398" s="313"/>
      <c r="S398" s="313"/>
      <c r="T398" s="313"/>
      <c r="U398" s="313"/>
      <c r="V398" s="313"/>
      <c r="W398" s="313"/>
      <c r="X398" s="317"/>
    </row>
    <row r="399" spans="1:24" x14ac:dyDescent="0.3">
      <c r="A399" s="308"/>
      <c r="B399" s="312"/>
      <c r="C399" s="312"/>
      <c r="D399" s="312"/>
      <c r="E399" s="312"/>
      <c r="F399" s="312"/>
      <c r="G399" s="312"/>
      <c r="H399" s="312"/>
      <c r="I399" s="312"/>
      <c r="J399" s="313"/>
      <c r="K399" s="313"/>
      <c r="L399" s="313"/>
      <c r="M399" s="313"/>
      <c r="N399" s="313"/>
      <c r="O399" s="313"/>
      <c r="P399" s="313"/>
      <c r="Q399" s="313"/>
      <c r="R399" s="313"/>
      <c r="S399" s="313"/>
      <c r="T399" s="313"/>
      <c r="U399" s="313"/>
      <c r="V399" s="313"/>
      <c r="W399" s="313"/>
      <c r="X399" s="317"/>
    </row>
    <row r="400" spans="1:24" x14ac:dyDescent="0.3">
      <c r="A400" s="308"/>
      <c r="B400" s="314"/>
      <c r="C400" s="314"/>
      <c r="D400" s="314"/>
      <c r="E400" s="314"/>
      <c r="F400" s="314"/>
      <c r="G400" s="314"/>
      <c r="H400" s="314"/>
      <c r="I400" s="314"/>
      <c r="J400" s="315"/>
      <c r="K400" s="315"/>
      <c r="L400" s="315"/>
      <c r="M400" s="315"/>
      <c r="N400" s="315"/>
      <c r="O400" s="315"/>
      <c r="P400" s="315"/>
      <c r="Q400" s="315"/>
      <c r="R400" s="315"/>
      <c r="S400" s="315"/>
      <c r="T400" s="315"/>
      <c r="U400" s="315"/>
      <c r="V400" s="315"/>
      <c r="W400" s="315"/>
      <c r="X400" s="318"/>
    </row>
  </sheetData>
  <sheetProtection formatCells="0"/>
  <mergeCells count="3">
    <mergeCell ref="A16:A32"/>
    <mergeCell ref="C30:D30"/>
    <mergeCell ref="D14:D15"/>
  </mergeCells>
  <conditionalFormatting sqref="D32">
    <cfRule type="cellIs" dxfId="3" priority="2" operator="lessThan">
      <formula>0</formula>
    </cfRule>
  </conditionalFormatting>
  <printOptions horizontalCentered="1"/>
  <pageMargins left="0.23622047244094491" right="0.23622047244094491" top="0.74803149606299213" bottom="0.74803149606299213" header="0.31496062992125984" footer="0.31496062992125984"/>
  <pageSetup paperSize="8" scale="60" orientation="landscape" r:id="rId1"/>
  <headerFooter>
    <oddFooter>&amp;CPágina &amp;P/&amp;N</oddFooter>
  </headerFooter>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B1FF9CB5-9F0A-48B5-B1A8-E906F696F682}">
            <xm:f>NOT(ISERROR(SEARCH('I.1 Check-List'!$I$7,D8)))</xm:f>
            <xm:f>'I.1 Check-List'!$I$7</xm:f>
            <x14:dxf>
              <fill>
                <patternFill>
                  <bgColor theme="4" tint="0.79998168889431442"/>
                </patternFill>
              </fill>
            </x14:dxf>
          </x14:cfRule>
          <xm:sqref>D8</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2F0CFAC6-D63D-4DE4-894E-BF484ABA9767}">
          <x14:formula1>
            <xm:f>'I.1 Check-List'!$I$6:$I$7</xm:f>
          </x14:formula1>
          <xm:sqref>C8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12</vt:i4>
      </vt:variant>
      <vt:variant>
        <vt:lpstr>Intervalos com Nome</vt:lpstr>
      </vt:variant>
      <vt:variant>
        <vt:i4>12</vt:i4>
      </vt:variant>
    </vt:vector>
  </HeadingPairs>
  <TitlesOfParts>
    <vt:vector size="24" baseType="lpstr">
      <vt:lpstr>Guião de preenchimento</vt:lpstr>
      <vt:lpstr>I.1 Check-List</vt:lpstr>
      <vt:lpstr>I.2 Base</vt:lpstr>
      <vt:lpstr>I.3 Invest+Substituição</vt:lpstr>
      <vt:lpstr>I.4 ReceitasOperacionais</vt:lpstr>
      <vt:lpstr>I.5 CustosOperacionais</vt:lpstr>
      <vt:lpstr>I.6 CálculoReceitasOperacionais</vt:lpstr>
      <vt:lpstr>I.7 CálculosAuxiliares</vt:lpstr>
      <vt:lpstr>II.1 ValorResidual</vt:lpstr>
      <vt:lpstr>II.2 AnáliseRentabilidade</vt:lpstr>
      <vt:lpstr>III. SustentabilidadeFinanceira</vt:lpstr>
      <vt:lpstr>IV. DéficeFinanciamento</vt:lpstr>
      <vt:lpstr>'Guião de preenchimento'!Área_de_Impressão</vt:lpstr>
      <vt:lpstr>'I.1 Check-List'!Área_de_Impressão</vt:lpstr>
      <vt:lpstr>'I.2 Base'!Área_de_Impressão</vt:lpstr>
      <vt:lpstr>'I.3 Invest+Substituição'!Área_de_Impressão</vt:lpstr>
      <vt:lpstr>'I.4 ReceitasOperacionais'!Área_de_Impressão</vt:lpstr>
      <vt:lpstr>'I.5 CustosOperacionais'!Área_de_Impressão</vt:lpstr>
      <vt:lpstr>'I.6 CálculoReceitasOperacionais'!Área_de_Impressão</vt:lpstr>
      <vt:lpstr>'I.7 CálculosAuxiliares'!Área_de_Impressão</vt:lpstr>
      <vt:lpstr>'II.1 ValorResidual'!Área_de_Impressão</vt:lpstr>
      <vt:lpstr>'II.2 AnáliseRentabilidade'!Área_de_Impressão</vt:lpstr>
      <vt:lpstr>'III. SustentabilidadeFinanceira'!Área_de_Impressão</vt:lpstr>
      <vt:lpstr>'IV. DéficeFinanciamento'!Área_de_Impressão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2006-10-20T13:27:00Z</dcterms:created>
  <dcterms:modified xsi:type="dcterms:W3CDTF">2024-08-20T11:32:32Z</dcterms:modified>
</cp:coreProperties>
</file>