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C:\Users\sonia.camisa\Desktop\1. Aviso Eficiência Energética\05. Aviso Norte 2030-2024-Eficiência Energética AL\Anexos\"/>
    </mc:Choice>
  </mc:AlternateContent>
  <xr:revisionPtr revIDLastSave="0" documentId="13_ncr:1_{4E292FA5-6FCC-4C62-8AB5-737A8FA21F36}" xr6:coauthVersionLast="47" xr6:coauthVersionMax="47" xr10:uidLastSave="{00000000-0000-0000-0000-000000000000}"/>
  <bookViews>
    <workbookView xWindow="-120" yWindow="-120" windowWidth="29040" windowHeight="15720" firstSheet="1" activeTab="2" xr2:uid="{00000000-000D-0000-FFFF-FFFF00000000}"/>
  </bookViews>
  <sheets>
    <sheet name="Listagens" sheetId="2" state="hidden" r:id="rId1"/>
    <sheet name="Início" sheetId="13" r:id="rId2"/>
    <sheet name="Registos" sheetId="11" r:id="rId3"/>
    <sheet name="Versões" sheetId="12" r:id="rId4"/>
  </sheets>
  <externalReferences>
    <externalReference r:id="rId5"/>
  </externalReferences>
  <definedNames>
    <definedName name="AreaExpost">Tab_Expost[[#All],[Área
 '[m2']]]</definedName>
    <definedName name="Areaxreduao">Tab_Aux1[projeto]</definedName>
    <definedName name="Aux_ID">Registos!$AR$11:$AR$302</definedName>
    <definedName name="Concelho">[1]Auxiliar!$B$3:$B$310</definedName>
    <definedName name="Lista_tipo_edifício" localSheetId="1">Tipo_edifício[Tipo de edifício]</definedName>
    <definedName name="Lista_tipo_edifício">Tipo_edifício[Tipo de edifício]</definedName>
    <definedName name="Lista_tipologia_principal" localSheetId="1">Tipologia_principal[Tipologia principal]</definedName>
    <definedName name="Lista_tipologia_principal">Tipologia_principal[Tipologia principal]</definedName>
    <definedName name="NA">Listagens!$E$3</definedName>
    <definedName name="Tipo_de_CE_ex_post">Listagens!$B$3:$B$4</definedName>
    <definedName name="Tipo_de_CE_Exante" localSheetId="1">Listagens!$A$3:$A$5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12" i="11" l="1"/>
  <c r="AM16" i="11"/>
  <c r="AM17" i="11"/>
  <c r="AM18" i="11"/>
  <c r="AM19" i="11"/>
  <c r="AM20" i="11"/>
  <c r="AM21" i="11"/>
  <c r="AM22" i="11"/>
  <c r="AM23" i="11"/>
  <c r="AM24" i="11"/>
  <c r="AM25" i="11"/>
  <c r="AM26" i="11"/>
  <c r="AM27" i="11"/>
  <c r="AM28" i="11"/>
  <c r="AM29" i="11"/>
  <c r="AM30" i="11"/>
  <c r="AM31" i="11"/>
  <c r="AM32" i="11"/>
  <c r="AM33" i="11"/>
  <c r="AM34" i="11"/>
  <c r="AM35" i="11"/>
  <c r="AM36" i="11"/>
  <c r="AM37" i="11"/>
  <c r="AM38" i="11"/>
  <c r="AM39" i="11"/>
  <c r="AM40" i="11"/>
  <c r="AM41" i="11"/>
  <c r="AM42" i="11"/>
  <c r="AM43" i="11"/>
  <c r="AM44" i="11"/>
  <c r="AM45" i="11"/>
  <c r="AM46" i="11"/>
  <c r="AM47" i="11"/>
  <c r="AM48" i="11"/>
  <c r="AM49" i="11"/>
  <c r="AM50" i="11"/>
  <c r="AM51" i="11"/>
  <c r="AM52" i="11"/>
  <c r="AM53" i="11"/>
  <c r="AM54" i="11"/>
  <c r="AM55" i="11"/>
  <c r="AM56" i="11"/>
  <c r="AM57" i="11"/>
  <c r="AM58" i="11"/>
  <c r="AM59" i="11"/>
  <c r="AM60" i="11"/>
  <c r="AM61" i="11"/>
  <c r="AM62" i="11"/>
  <c r="AM63" i="11"/>
  <c r="AM64" i="11"/>
  <c r="AM65" i="11"/>
  <c r="AM66" i="11"/>
  <c r="AM67" i="11"/>
  <c r="AM68" i="11"/>
  <c r="AM69" i="11"/>
  <c r="AM70" i="11"/>
  <c r="AM71" i="11"/>
  <c r="AM72" i="11"/>
  <c r="AM73" i="11"/>
  <c r="AM74" i="11"/>
  <c r="AM75" i="11"/>
  <c r="AM76" i="11"/>
  <c r="AM77" i="11"/>
  <c r="AM78" i="11"/>
  <c r="AM79" i="11"/>
  <c r="AM80" i="11"/>
  <c r="AM81" i="11"/>
  <c r="AM82" i="11"/>
  <c r="AM83" i="11"/>
  <c r="AM84" i="11"/>
  <c r="AM85" i="11"/>
  <c r="AM86" i="11"/>
  <c r="AM87" i="11"/>
  <c r="AM88" i="11"/>
  <c r="AM89" i="11"/>
  <c r="AM90" i="11"/>
  <c r="AM91" i="11"/>
  <c r="AM92" i="11"/>
  <c r="AM93" i="11"/>
  <c r="AM94" i="11"/>
  <c r="AM95" i="11"/>
  <c r="AM96" i="11"/>
  <c r="AM97" i="11"/>
  <c r="AM98" i="11"/>
  <c r="AM99" i="11"/>
  <c r="AM100" i="11"/>
  <c r="AM101" i="11"/>
  <c r="AM102" i="11"/>
  <c r="AM103" i="11"/>
  <c r="AM104" i="11"/>
  <c r="AM105" i="11"/>
  <c r="AM106" i="11"/>
  <c r="AM107" i="11"/>
  <c r="AM108" i="11"/>
  <c r="AM109" i="11"/>
  <c r="AM110" i="11"/>
  <c r="AM111" i="11"/>
  <c r="AM112" i="11"/>
  <c r="AM113" i="11"/>
  <c r="AM114" i="11"/>
  <c r="AM115" i="11"/>
  <c r="AM116" i="11"/>
  <c r="AM117" i="11"/>
  <c r="AM118" i="11"/>
  <c r="AM119" i="11"/>
  <c r="AM120" i="11"/>
  <c r="AM121" i="11"/>
  <c r="AM122" i="11"/>
  <c r="AM123" i="11"/>
  <c r="AM124" i="11"/>
  <c r="AM125" i="11"/>
  <c r="AM126" i="11"/>
  <c r="AM127" i="11"/>
  <c r="AM128" i="11"/>
  <c r="AM129" i="11"/>
  <c r="AM130" i="11"/>
  <c r="AM131" i="11"/>
  <c r="AM132" i="11"/>
  <c r="AM133" i="11"/>
  <c r="AM134" i="11"/>
  <c r="AM135" i="11"/>
  <c r="AM136" i="11"/>
  <c r="AM137" i="11"/>
  <c r="AM138" i="11"/>
  <c r="AM139" i="11"/>
  <c r="AM140" i="11"/>
  <c r="AM141" i="11"/>
  <c r="AM142" i="11"/>
  <c r="AM143" i="11"/>
  <c r="AM144" i="11"/>
  <c r="AM145" i="11"/>
  <c r="AM146" i="11"/>
  <c r="AM147" i="11"/>
  <c r="AM148" i="11"/>
  <c r="AM149" i="11"/>
  <c r="AM150" i="11"/>
  <c r="AM151" i="11"/>
  <c r="AM152" i="11"/>
  <c r="AM153" i="11"/>
  <c r="AM154" i="11"/>
  <c r="AM155" i="11"/>
  <c r="AM156" i="11"/>
  <c r="AM157" i="11"/>
  <c r="AM158" i="11"/>
  <c r="AM159" i="11"/>
  <c r="AM160" i="11"/>
  <c r="AM161" i="11"/>
  <c r="AM162" i="11"/>
  <c r="AM163" i="11"/>
  <c r="AM164" i="11"/>
  <c r="AM165" i="11"/>
  <c r="AM166" i="11"/>
  <c r="AM167" i="11"/>
  <c r="AM168" i="11"/>
  <c r="AM169" i="11"/>
  <c r="AM170" i="11"/>
  <c r="AM171" i="11"/>
  <c r="AM172" i="11"/>
  <c r="AM173" i="11"/>
  <c r="AM174" i="11"/>
  <c r="AM175" i="11"/>
  <c r="AM176" i="11"/>
  <c r="AM177" i="11"/>
  <c r="AM178" i="11"/>
  <c r="AM179" i="11"/>
  <c r="AM180" i="11"/>
  <c r="AM181" i="11"/>
  <c r="AM182" i="11"/>
  <c r="AM183" i="11"/>
  <c r="AM184" i="11"/>
  <c r="AM185" i="11"/>
  <c r="AM186" i="11"/>
  <c r="AM187" i="11"/>
  <c r="AM188" i="11"/>
  <c r="AM189" i="11"/>
  <c r="AM190" i="11"/>
  <c r="AM191" i="11"/>
  <c r="AM192" i="11"/>
  <c r="AM193" i="11"/>
  <c r="AM194" i="11"/>
  <c r="AM195" i="11"/>
  <c r="AM196" i="11"/>
  <c r="AM197" i="11"/>
  <c r="AM198" i="11"/>
  <c r="AM199" i="11"/>
  <c r="AM200" i="11"/>
  <c r="AM201" i="11"/>
  <c r="AM202" i="11"/>
  <c r="AM203" i="11"/>
  <c r="AM204" i="11"/>
  <c r="AM205" i="11"/>
  <c r="AM206" i="11"/>
  <c r="AM207" i="11"/>
  <c r="AM208" i="11"/>
  <c r="AM209" i="11"/>
  <c r="AM210" i="11"/>
  <c r="AM211" i="11"/>
  <c r="AM212" i="11"/>
  <c r="AM213" i="11"/>
  <c r="AM214" i="11"/>
  <c r="AM215" i="11"/>
  <c r="AM216" i="11"/>
  <c r="AM217" i="11"/>
  <c r="AM218" i="11"/>
  <c r="AM219" i="11"/>
  <c r="AM220" i="11"/>
  <c r="AM221" i="11"/>
  <c r="AM222" i="11"/>
  <c r="AM223" i="11"/>
  <c r="AM224" i="11"/>
  <c r="AM225" i="11"/>
  <c r="AM226" i="11"/>
  <c r="AM227" i="11"/>
  <c r="AM228" i="11"/>
  <c r="AM229" i="11"/>
  <c r="AM230" i="11"/>
  <c r="AM231" i="11"/>
  <c r="AM232" i="11"/>
  <c r="AM233" i="11"/>
  <c r="AM234" i="11"/>
  <c r="AM235" i="11"/>
  <c r="AM236" i="11"/>
  <c r="AM237" i="11"/>
  <c r="AM238" i="11"/>
  <c r="AM239" i="11"/>
  <c r="AM240" i="11"/>
  <c r="AM241" i="11"/>
  <c r="AM242" i="11"/>
  <c r="AM243" i="11"/>
  <c r="AM244" i="11"/>
  <c r="AM245" i="11"/>
  <c r="AM246" i="11"/>
  <c r="AM247" i="11"/>
  <c r="AM248" i="11"/>
  <c r="AM249" i="11"/>
  <c r="AM250" i="11"/>
  <c r="AM251" i="11"/>
  <c r="AM252" i="11"/>
  <c r="AM253" i="11"/>
  <c r="AM254" i="11"/>
  <c r="AM255" i="11"/>
  <c r="AM256" i="11"/>
  <c r="AM257" i="11"/>
  <c r="AM258" i="11"/>
  <c r="AM259" i="11"/>
  <c r="AM260" i="11"/>
  <c r="AM261" i="11"/>
  <c r="AM262" i="11"/>
  <c r="AM263" i="11"/>
  <c r="AM264" i="11"/>
  <c r="AM265" i="11"/>
  <c r="AM266" i="11"/>
  <c r="AM267" i="11"/>
  <c r="AM268" i="11"/>
  <c r="AM269" i="11"/>
  <c r="AM270" i="11"/>
  <c r="AM271" i="11"/>
  <c r="AM272" i="11"/>
  <c r="AM273" i="11"/>
  <c r="AM274" i="11"/>
  <c r="AM275" i="11"/>
  <c r="AM276" i="11"/>
  <c r="AM277" i="11"/>
  <c r="AM278" i="11"/>
  <c r="AM279" i="11"/>
  <c r="AM280" i="11"/>
  <c r="AM281" i="11"/>
  <c r="AM282" i="11"/>
  <c r="AM283" i="11"/>
  <c r="AM284" i="11"/>
  <c r="AM285" i="11"/>
  <c r="AM286" i="11"/>
  <c r="AM287" i="11"/>
  <c r="AM288" i="11"/>
  <c r="AM289" i="11"/>
  <c r="AM290" i="11"/>
  <c r="AM291" i="11"/>
  <c r="AM292" i="11"/>
  <c r="AM293" i="11"/>
  <c r="AM294" i="11"/>
  <c r="AM295" i="11"/>
  <c r="AM296" i="11"/>
  <c r="AM297" i="11"/>
  <c r="AM298" i="11"/>
  <c r="AM299" i="11"/>
  <c r="AM300" i="11"/>
  <c r="AM301" i="11"/>
  <c r="AM302" i="11"/>
  <c r="AH295" i="11"/>
  <c r="AH291" i="11"/>
  <c r="AH279" i="11"/>
  <c r="AH275" i="11"/>
  <c r="AH263" i="11"/>
  <c r="AH259" i="11"/>
  <c r="AH247" i="11"/>
  <c r="AH243" i="11"/>
  <c r="AH231" i="11"/>
  <c r="AH227" i="11"/>
  <c r="AH215" i="11"/>
  <c r="AH211" i="11"/>
  <c r="AH199" i="11"/>
  <c r="AH195" i="11"/>
  <c r="AH183" i="11"/>
  <c r="AH179" i="11"/>
  <c r="AH167" i="11"/>
  <c r="AH163" i="11"/>
  <c r="AH151" i="11"/>
  <c r="AH147" i="11"/>
  <c r="AH135" i="11"/>
  <c r="AH131" i="11"/>
  <c r="AH119" i="11"/>
  <c r="AH115" i="11"/>
  <c r="AH103" i="11"/>
  <c r="AH99" i="11"/>
  <c r="AH87" i="11"/>
  <c r="AH83" i="11"/>
  <c r="AH71" i="11"/>
  <c r="AH67" i="11"/>
  <c r="AH55" i="11"/>
  <c r="AH51" i="11"/>
  <c r="AH39" i="11"/>
  <c r="AH35" i="11"/>
  <c r="AH23" i="11"/>
  <c r="AH19" i="11"/>
  <c r="S15" i="11"/>
  <c r="AH15" i="11" s="1"/>
  <c r="AM15" i="11" s="1"/>
  <c r="S302" i="11"/>
  <c r="S301" i="11"/>
  <c r="S300" i="11"/>
  <c r="S299" i="11"/>
  <c r="AH299" i="11" s="1"/>
  <c r="S298" i="11"/>
  <c r="S297" i="11"/>
  <c r="S296" i="11"/>
  <c r="S295" i="11"/>
  <c r="S294" i="11"/>
  <c r="S293" i="11"/>
  <c r="AH293" i="11" s="1"/>
  <c r="S292" i="11"/>
  <c r="S291" i="11"/>
  <c r="S290" i="11"/>
  <c r="S289" i="11"/>
  <c r="S288" i="11"/>
  <c r="S287" i="11"/>
  <c r="AH287" i="11" s="1"/>
  <c r="S286" i="11"/>
  <c r="S285" i="11"/>
  <c r="S284" i="11"/>
  <c r="S283" i="11"/>
  <c r="AH283" i="11" s="1"/>
  <c r="S282" i="11"/>
  <c r="S281" i="11"/>
  <c r="S280" i="11"/>
  <c r="S279" i="11"/>
  <c r="S278" i="11"/>
  <c r="S277" i="11"/>
  <c r="S276" i="11"/>
  <c r="S275" i="11"/>
  <c r="S274" i="11"/>
  <c r="S273" i="11"/>
  <c r="S272" i="11"/>
  <c r="S271" i="11"/>
  <c r="AH271" i="11" s="1"/>
  <c r="S270" i="11"/>
  <c r="S269" i="11"/>
  <c r="S268" i="11"/>
  <c r="S267" i="11"/>
  <c r="AH267" i="11" s="1"/>
  <c r="S266" i="11"/>
  <c r="S265" i="11"/>
  <c r="S264" i="11"/>
  <c r="S263" i="11"/>
  <c r="S262" i="11"/>
  <c r="S261" i="11"/>
  <c r="S260" i="11"/>
  <c r="S259" i="11"/>
  <c r="S258" i="11"/>
  <c r="S257" i="11"/>
  <c r="S256" i="11"/>
  <c r="S255" i="11"/>
  <c r="AH255" i="11" s="1"/>
  <c r="S254" i="11"/>
  <c r="S253" i="11"/>
  <c r="S252" i="11"/>
  <c r="S251" i="11"/>
  <c r="AH251" i="11" s="1"/>
  <c r="S250" i="11"/>
  <c r="S249" i="11"/>
  <c r="S248" i="11"/>
  <c r="S247" i="11"/>
  <c r="S246" i="11"/>
  <c r="S245" i="11"/>
  <c r="S244" i="11"/>
  <c r="S243" i="11"/>
  <c r="S242" i="11"/>
  <c r="S241" i="11"/>
  <c r="S240" i="11"/>
  <c r="S239" i="11"/>
  <c r="AH239" i="11" s="1"/>
  <c r="S238" i="11"/>
  <c r="S237" i="11"/>
  <c r="S236" i="11"/>
  <c r="S235" i="11"/>
  <c r="AH235" i="11" s="1"/>
  <c r="S234" i="11"/>
  <c r="S233" i="11"/>
  <c r="S232" i="11"/>
  <c r="S231" i="11"/>
  <c r="S230" i="11"/>
  <c r="AH230" i="11" s="1"/>
  <c r="S229" i="11"/>
  <c r="S228" i="11"/>
  <c r="S227" i="11"/>
  <c r="S226" i="11"/>
  <c r="S225" i="11"/>
  <c r="S224" i="11"/>
  <c r="S223" i="11"/>
  <c r="AH223" i="11" s="1"/>
  <c r="S222" i="11"/>
  <c r="S221" i="11"/>
  <c r="S220" i="11"/>
  <c r="S219" i="11"/>
  <c r="AH219" i="11" s="1"/>
  <c r="S218" i="11"/>
  <c r="S217" i="11"/>
  <c r="S216" i="11"/>
  <c r="S215" i="11"/>
  <c r="S214" i="11"/>
  <c r="S213" i="11"/>
  <c r="S212" i="11"/>
  <c r="S211" i="11"/>
  <c r="S210" i="11"/>
  <c r="S209" i="11"/>
  <c r="S208" i="11"/>
  <c r="S207" i="11"/>
  <c r="AH207" i="11" s="1"/>
  <c r="S206" i="11"/>
  <c r="S205" i="11"/>
  <c r="S204" i="11"/>
  <c r="S203" i="11"/>
  <c r="AH203" i="11" s="1"/>
  <c r="S202" i="11"/>
  <c r="AH202" i="11" s="1"/>
  <c r="S201" i="11"/>
  <c r="S200" i="11"/>
  <c r="S199" i="11"/>
  <c r="S198" i="11"/>
  <c r="S197" i="11"/>
  <c r="S196" i="11"/>
  <c r="S195" i="11"/>
  <c r="S194" i="11"/>
  <c r="S193" i="11"/>
  <c r="S192" i="11"/>
  <c r="S191" i="11"/>
  <c r="AH191" i="11" s="1"/>
  <c r="S190" i="11"/>
  <c r="S189" i="11"/>
  <c r="S188" i="11"/>
  <c r="S187" i="11"/>
  <c r="AH187" i="11" s="1"/>
  <c r="S186" i="11"/>
  <c r="S185" i="11"/>
  <c r="S184" i="11"/>
  <c r="S183" i="11"/>
  <c r="S182" i="11"/>
  <c r="S181" i="11"/>
  <c r="S180" i="11"/>
  <c r="S179" i="11"/>
  <c r="S178" i="11"/>
  <c r="S177" i="11"/>
  <c r="S176" i="11"/>
  <c r="S175" i="11"/>
  <c r="AH175" i="11" s="1"/>
  <c r="S174" i="11"/>
  <c r="S173" i="11"/>
  <c r="S172" i="11"/>
  <c r="S171" i="11"/>
  <c r="AH171" i="11" s="1"/>
  <c r="S170" i="11"/>
  <c r="S169" i="11"/>
  <c r="S168" i="11"/>
  <c r="S167" i="11"/>
  <c r="S166" i="11"/>
  <c r="S165" i="11"/>
  <c r="S164" i="11"/>
  <c r="S163" i="11"/>
  <c r="S162" i="11"/>
  <c r="S161" i="11"/>
  <c r="S160" i="11"/>
  <c r="S159" i="11"/>
  <c r="AH159" i="11" s="1"/>
  <c r="S158" i="11"/>
  <c r="S157" i="11"/>
  <c r="S156" i="11"/>
  <c r="S155" i="11"/>
  <c r="AH155" i="11" s="1"/>
  <c r="S154" i="11"/>
  <c r="S153" i="11"/>
  <c r="S152" i="11"/>
  <c r="S151" i="11"/>
  <c r="S150" i="11"/>
  <c r="S149" i="11"/>
  <c r="S148" i="11"/>
  <c r="S147" i="11"/>
  <c r="S146" i="11"/>
  <c r="S145" i="11"/>
  <c r="S144" i="11"/>
  <c r="S143" i="11"/>
  <c r="AH143" i="11" s="1"/>
  <c r="S142" i="11"/>
  <c r="S141" i="11"/>
  <c r="S140" i="11"/>
  <c r="S139" i="11"/>
  <c r="AH139" i="11" s="1"/>
  <c r="S138" i="11"/>
  <c r="S137" i="11"/>
  <c r="S136" i="11"/>
  <c r="S135" i="11"/>
  <c r="S134" i="11"/>
  <c r="S133" i="11"/>
  <c r="S132" i="11"/>
  <c r="S131" i="11"/>
  <c r="S130" i="11"/>
  <c r="S129" i="11"/>
  <c r="S128" i="11"/>
  <c r="S127" i="11"/>
  <c r="AH127" i="11" s="1"/>
  <c r="S126" i="11"/>
  <c r="S125" i="11"/>
  <c r="S124" i="11"/>
  <c r="S123" i="11"/>
  <c r="AH123" i="11" s="1"/>
  <c r="S122" i="11"/>
  <c r="S121" i="11"/>
  <c r="S120" i="11"/>
  <c r="S119" i="11"/>
  <c r="S118" i="11"/>
  <c r="S117" i="11"/>
  <c r="S116" i="11"/>
  <c r="S115" i="11"/>
  <c r="S114" i="11"/>
  <c r="S113" i="11"/>
  <c r="S112" i="11"/>
  <c r="S111" i="11"/>
  <c r="AH111" i="11" s="1"/>
  <c r="S110" i="11"/>
  <c r="S109" i="11"/>
  <c r="S108" i="11"/>
  <c r="S107" i="11"/>
  <c r="AH107" i="11" s="1"/>
  <c r="S106" i="11"/>
  <c r="S105" i="11"/>
  <c r="S104" i="11"/>
  <c r="S103" i="11"/>
  <c r="S102" i="11"/>
  <c r="AH102" i="11" s="1"/>
  <c r="S101" i="11"/>
  <c r="S100" i="11"/>
  <c r="S99" i="11"/>
  <c r="S98" i="11"/>
  <c r="S97" i="11"/>
  <c r="S96" i="11"/>
  <c r="S95" i="11"/>
  <c r="AH95" i="11" s="1"/>
  <c r="S94" i="11"/>
  <c r="S93" i="11"/>
  <c r="S92" i="11"/>
  <c r="S91" i="11"/>
  <c r="AH91" i="11" s="1"/>
  <c r="S90" i="11"/>
  <c r="S89" i="11"/>
  <c r="S88" i="11"/>
  <c r="S87" i="11"/>
  <c r="S86" i="11"/>
  <c r="S85" i="11"/>
  <c r="S84" i="11"/>
  <c r="S83" i="11"/>
  <c r="S82" i="11"/>
  <c r="S81" i="11"/>
  <c r="S80" i="11"/>
  <c r="S79" i="11"/>
  <c r="AH79" i="11" s="1"/>
  <c r="S78" i="11"/>
  <c r="S77" i="11"/>
  <c r="S76" i="11"/>
  <c r="S75" i="11"/>
  <c r="AH75" i="11" s="1"/>
  <c r="S74" i="11"/>
  <c r="AH74" i="11" s="1"/>
  <c r="S73" i="11"/>
  <c r="S72" i="11"/>
  <c r="S71" i="11"/>
  <c r="S70" i="11"/>
  <c r="S69" i="11"/>
  <c r="S68" i="11"/>
  <c r="S67" i="11"/>
  <c r="S66" i="11"/>
  <c r="S65" i="11"/>
  <c r="S64" i="11"/>
  <c r="S63" i="11"/>
  <c r="AH63" i="11" s="1"/>
  <c r="S62" i="11"/>
  <c r="S61" i="11"/>
  <c r="S60" i="11"/>
  <c r="S59" i="11"/>
  <c r="AH59" i="11" s="1"/>
  <c r="S58" i="11"/>
  <c r="S57" i="11"/>
  <c r="S56" i="11"/>
  <c r="S55" i="11"/>
  <c r="S54" i="11"/>
  <c r="S53" i="11"/>
  <c r="S52" i="11"/>
  <c r="S51" i="11"/>
  <c r="S50" i="11"/>
  <c r="S49" i="11"/>
  <c r="S48" i="11"/>
  <c r="S47" i="11"/>
  <c r="AH47" i="11" s="1"/>
  <c r="S46" i="11"/>
  <c r="S45" i="11"/>
  <c r="S44" i="11"/>
  <c r="S43" i="11"/>
  <c r="AH43" i="11" s="1"/>
  <c r="S42" i="11"/>
  <c r="S41" i="11"/>
  <c r="S40" i="11"/>
  <c r="S39" i="11"/>
  <c r="S38" i="11"/>
  <c r="S37" i="11"/>
  <c r="S36" i="11"/>
  <c r="S35" i="11"/>
  <c r="S34" i="11"/>
  <c r="S33" i="11"/>
  <c r="S32" i="11"/>
  <c r="S31" i="11"/>
  <c r="AH31" i="11" s="1"/>
  <c r="S30" i="11"/>
  <c r="S29" i="11"/>
  <c r="S28" i="11"/>
  <c r="S27" i="11"/>
  <c r="AH27" i="11" s="1"/>
  <c r="S26" i="11"/>
  <c r="S25" i="11"/>
  <c r="S24" i="11"/>
  <c r="S23" i="11"/>
  <c r="S22" i="11"/>
  <c r="S21" i="11"/>
  <c r="S20" i="11"/>
  <c r="S19" i="11"/>
  <c r="S18" i="11"/>
  <c r="S17" i="11"/>
  <c r="S16" i="11"/>
  <c r="S14" i="11"/>
  <c r="AQ19" i="11"/>
  <c r="AQ12" i="11"/>
  <c r="S13" i="11"/>
  <c r="S12" i="11"/>
  <c r="AH12" i="11" s="1"/>
  <c r="AM12" i="11" s="1"/>
  <c r="AL12" i="11"/>
  <c r="AE13" i="11"/>
  <c r="AL13" i="11" s="1"/>
  <c r="AE14" i="11"/>
  <c r="AL14" i="11" s="1"/>
  <c r="AE15" i="11"/>
  <c r="AL15" i="11" s="1"/>
  <c r="AE16" i="11"/>
  <c r="AL16" i="11" s="1"/>
  <c r="AE17" i="11"/>
  <c r="AL17" i="11" s="1"/>
  <c r="AE18" i="11"/>
  <c r="AL18" i="11" s="1"/>
  <c r="AE19" i="11"/>
  <c r="AL19" i="11" s="1"/>
  <c r="AE20" i="11"/>
  <c r="AL20" i="11" s="1"/>
  <c r="AE21" i="11"/>
  <c r="AL21" i="11" s="1"/>
  <c r="AE22" i="11"/>
  <c r="AL22" i="11" s="1"/>
  <c r="AE23" i="11"/>
  <c r="AL23" i="11" s="1"/>
  <c r="AE24" i="11"/>
  <c r="AL24" i="11" s="1"/>
  <c r="AE25" i="11"/>
  <c r="AL25" i="11" s="1"/>
  <c r="AE26" i="11"/>
  <c r="AL26" i="11" s="1"/>
  <c r="AE27" i="11"/>
  <c r="AL27" i="11" s="1"/>
  <c r="AE28" i="11"/>
  <c r="AL28" i="11" s="1"/>
  <c r="AE29" i="11"/>
  <c r="AL29" i="11" s="1"/>
  <c r="AE30" i="11"/>
  <c r="AL30" i="11" s="1"/>
  <c r="AE31" i="11"/>
  <c r="AL31" i="11" s="1"/>
  <c r="AE32" i="11"/>
  <c r="AL32" i="11" s="1"/>
  <c r="AE33" i="11"/>
  <c r="AL33" i="11" s="1"/>
  <c r="AE34" i="11"/>
  <c r="AL34" i="11" s="1"/>
  <c r="AE35" i="11"/>
  <c r="AL35" i="11" s="1"/>
  <c r="AE36" i="11"/>
  <c r="AL36" i="11" s="1"/>
  <c r="AE37" i="11"/>
  <c r="AL37" i="11" s="1"/>
  <c r="AE38" i="11"/>
  <c r="AL38" i="11" s="1"/>
  <c r="AE39" i="11"/>
  <c r="AL39" i="11" s="1"/>
  <c r="AE40" i="11"/>
  <c r="AL40" i="11" s="1"/>
  <c r="AE41" i="11"/>
  <c r="AL41" i="11" s="1"/>
  <c r="AE42" i="11"/>
  <c r="AL42" i="11" s="1"/>
  <c r="AE43" i="11"/>
  <c r="AL43" i="11" s="1"/>
  <c r="AE44" i="11"/>
  <c r="AL44" i="11" s="1"/>
  <c r="AE45" i="11"/>
  <c r="AL45" i="11" s="1"/>
  <c r="AE46" i="11"/>
  <c r="AL46" i="11" s="1"/>
  <c r="AE47" i="11"/>
  <c r="AL47" i="11" s="1"/>
  <c r="AE48" i="11"/>
  <c r="AL48" i="11" s="1"/>
  <c r="AE49" i="11"/>
  <c r="AL49" i="11" s="1"/>
  <c r="AE50" i="11"/>
  <c r="AL50" i="11" s="1"/>
  <c r="AE51" i="11"/>
  <c r="AL51" i="11" s="1"/>
  <c r="AE52" i="11"/>
  <c r="AL52" i="11" s="1"/>
  <c r="AE53" i="11"/>
  <c r="AL53" i="11" s="1"/>
  <c r="AE54" i="11"/>
  <c r="AL54" i="11" s="1"/>
  <c r="AE55" i="11"/>
  <c r="AL55" i="11" s="1"/>
  <c r="AE56" i="11"/>
  <c r="AL56" i="11" s="1"/>
  <c r="AE57" i="11"/>
  <c r="AL57" i="11" s="1"/>
  <c r="AE58" i="11"/>
  <c r="AL58" i="11" s="1"/>
  <c r="AE59" i="11"/>
  <c r="AL59" i="11" s="1"/>
  <c r="AE60" i="11"/>
  <c r="AL60" i="11" s="1"/>
  <c r="AE61" i="11"/>
  <c r="AL61" i="11" s="1"/>
  <c r="AE62" i="11"/>
  <c r="AL62" i="11" s="1"/>
  <c r="AE63" i="11"/>
  <c r="AL63" i="11" s="1"/>
  <c r="AE64" i="11"/>
  <c r="AL64" i="11" s="1"/>
  <c r="AE65" i="11"/>
  <c r="AL65" i="11" s="1"/>
  <c r="AE66" i="11"/>
  <c r="AL66" i="11" s="1"/>
  <c r="AE67" i="11"/>
  <c r="AL67" i="11" s="1"/>
  <c r="AE68" i="11"/>
  <c r="AL68" i="11" s="1"/>
  <c r="AE69" i="11"/>
  <c r="AL69" i="11" s="1"/>
  <c r="AE70" i="11"/>
  <c r="AL70" i="11" s="1"/>
  <c r="AE71" i="11"/>
  <c r="AL71" i="11" s="1"/>
  <c r="AE72" i="11"/>
  <c r="AL72" i="11" s="1"/>
  <c r="AE73" i="11"/>
  <c r="AL73" i="11" s="1"/>
  <c r="AE74" i="11"/>
  <c r="AL74" i="11" s="1"/>
  <c r="AE75" i="11"/>
  <c r="AL75" i="11" s="1"/>
  <c r="AE76" i="11"/>
  <c r="AL76" i="11" s="1"/>
  <c r="AE77" i="11"/>
  <c r="AL77" i="11" s="1"/>
  <c r="AE78" i="11"/>
  <c r="AL78" i="11" s="1"/>
  <c r="AE79" i="11"/>
  <c r="AL79" i="11" s="1"/>
  <c r="AE80" i="11"/>
  <c r="AL80" i="11" s="1"/>
  <c r="AE81" i="11"/>
  <c r="AL81" i="11" s="1"/>
  <c r="AE82" i="11"/>
  <c r="AL82" i="11" s="1"/>
  <c r="AE83" i="11"/>
  <c r="AL83" i="11" s="1"/>
  <c r="AE84" i="11"/>
  <c r="AL84" i="11" s="1"/>
  <c r="AE85" i="11"/>
  <c r="AL85" i="11" s="1"/>
  <c r="AE86" i="11"/>
  <c r="AL86" i="11" s="1"/>
  <c r="AE87" i="11"/>
  <c r="AL87" i="11" s="1"/>
  <c r="AE88" i="11"/>
  <c r="AL88" i="11" s="1"/>
  <c r="AE89" i="11"/>
  <c r="AL89" i="11" s="1"/>
  <c r="AE90" i="11"/>
  <c r="AL90" i="11" s="1"/>
  <c r="AE91" i="11"/>
  <c r="AL91" i="11" s="1"/>
  <c r="AE92" i="11"/>
  <c r="AL92" i="11" s="1"/>
  <c r="AE93" i="11"/>
  <c r="AL93" i="11" s="1"/>
  <c r="AE94" i="11"/>
  <c r="AL94" i="11" s="1"/>
  <c r="AE95" i="11"/>
  <c r="AL95" i="11" s="1"/>
  <c r="AE96" i="11"/>
  <c r="AL96" i="11" s="1"/>
  <c r="AE97" i="11"/>
  <c r="AL97" i="11" s="1"/>
  <c r="AE98" i="11"/>
  <c r="AL98" i="11" s="1"/>
  <c r="AE99" i="11"/>
  <c r="AL99" i="11" s="1"/>
  <c r="AE100" i="11"/>
  <c r="AL100" i="11" s="1"/>
  <c r="AE101" i="11"/>
  <c r="AL101" i="11" s="1"/>
  <c r="AE102" i="11"/>
  <c r="AL102" i="11" s="1"/>
  <c r="AE103" i="11"/>
  <c r="AL103" i="11" s="1"/>
  <c r="AE104" i="11"/>
  <c r="AL104" i="11" s="1"/>
  <c r="AE105" i="11"/>
  <c r="AL105" i="11" s="1"/>
  <c r="AE106" i="11"/>
  <c r="AL106" i="11" s="1"/>
  <c r="AE107" i="11"/>
  <c r="AL107" i="11" s="1"/>
  <c r="AE108" i="11"/>
  <c r="AL108" i="11" s="1"/>
  <c r="AE109" i="11"/>
  <c r="AL109" i="11" s="1"/>
  <c r="AE110" i="11"/>
  <c r="AL110" i="11" s="1"/>
  <c r="AE111" i="11"/>
  <c r="AL111" i="11" s="1"/>
  <c r="AE112" i="11"/>
  <c r="AL112" i="11" s="1"/>
  <c r="AE113" i="11"/>
  <c r="AL113" i="11" s="1"/>
  <c r="AE114" i="11"/>
  <c r="AL114" i="11" s="1"/>
  <c r="AE115" i="11"/>
  <c r="AL115" i="11" s="1"/>
  <c r="AE116" i="11"/>
  <c r="AL116" i="11" s="1"/>
  <c r="AE117" i="11"/>
  <c r="AL117" i="11" s="1"/>
  <c r="AE118" i="11"/>
  <c r="AL118" i="11" s="1"/>
  <c r="AE119" i="11"/>
  <c r="AL119" i="11" s="1"/>
  <c r="AE120" i="11"/>
  <c r="AL120" i="11" s="1"/>
  <c r="AE121" i="11"/>
  <c r="AL121" i="11" s="1"/>
  <c r="AE122" i="11"/>
  <c r="AL122" i="11" s="1"/>
  <c r="AE123" i="11"/>
  <c r="AL123" i="11" s="1"/>
  <c r="AE124" i="11"/>
  <c r="AL124" i="11" s="1"/>
  <c r="AE125" i="11"/>
  <c r="AL125" i="11" s="1"/>
  <c r="AE126" i="11"/>
  <c r="AL126" i="11" s="1"/>
  <c r="AE127" i="11"/>
  <c r="AL127" i="11" s="1"/>
  <c r="AE128" i="11"/>
  <c r="AL128" i="11" s="1"/>
  <c r="AE129" i="11"/>
  <c r="AL129" i="11" s="1"/>
  <c r="AE130" i="11"/>
  <c r="AL130" i="11" s="1"/>
  <c r="AE131" i="11"/>
  <c r="AL131" i="11" s="1"/>
  <c r="AE132" i="11"/>
  <c r="AL132" i="11" s="1"/>
  <c r="AE133" i="11"/>
  <c r="AL133" i="11" s="1"/>
  <c r="AE134" i="11"/>
  <c r="AL134" i="11" s="1"/>
  <c r="AE135" i="11"/>
  <c r="AL135" i="11" s="1"/>
  <c r="AE136" i="11"/>
  <c r="AL136" i="11" s="1"/>
  <c r="AE137" i="11"/>
  <c r="AL137" i="11" s="1"/>
  <c r="AE138" i="11"/>
  <c r="AL138" i="11" s="1"/>
  <c r="AE139" i="11"/>
  <c r="AL139" i="11" s="1"/>
  <c r="AE140" i="11"/>
  <c r="AL140" i="11" s="1"/>
  <c r="AE141" i="11"/>
  <c r="AL141" i="11" s="1"/>
  <c r="AE142" i="11"/>
  <c r="AL142" i="11" s="1"/>
  <c r="AE143" i="11"/>
  <c r="AL143" i="11" s="1"/>
  <c r="AE144" i="11"/>
  <c r="AL144" i="11" s="1"/>
  <c r="AE145" i="11"/>
  <c r="AL145" i="11" s="1"/>
  <c r="AE146" i="11"/>
  <c r="AL146" i="11" s="1"/>
  <c r="AE147" i="11"/>
  <c r="AL147" i="11" s="1"/>
  <c r="AE148" i="11"/>
  <c r="AL148" i="11" s="1"/>
  <c r="AE149" i="11"/>
  <c r="AL149" i="11" s="1"/>
  <c r="AE150" i="11"/>
  <c r="AL150" i="11" s="1"/>
  <c r="AE151" i="11"/>
  <c r="AL151" i="11" s="1"/>
  <c r="AE152" i="11"/>
  <c r="AL152" i="11" s="1"/>
  <c r="AE153" i="11"/>
  <c r="AL153" i="11" s="1"/>
  <c r="AE154" i="11"/>
  <c r="AL154" i="11" s="1"/>
  <c r="AE155" i="11"/>
  <c r="AL155" i="11" s="1"/>
  <c r="AE156" i="11"/>
  <c r="AL156" i="11" s="1"/>
  <c r="AE157" i="11"/>
  <c r="AL157" i="11" s="1"/>
  <c r="AE158" i="11"/>
  <c r="AL158" i="11" s="1"/>
  <c r="AE159" i="11"/>
  <c r="AL159" i="11" s="1"/>
  <c r="AE160" i="11"/>
  <c r="AL160" i="11" s="1"/>
  <c r="AE161" i="11"/>
  <c r="AL161" i="11" s="1"/>
  <c r="AE162" i="11"/>
  <c r="AL162" i="11" s="1"/>
  <c r="AE163" i="11"/>
  <c r="AL163" i="11" s="1"/>
  <c r="AE164" i="11"/>
  <c r="AL164" i="11" s="1"/>
  <c r="AE165" i="11"/>
  <c r="AL165" i="11" s="1"/>
  <c r="AE166" i="11"/>
  <c r="AL166" i="11" s="1"/>
  <c r="AE167" i="11"/>
  <c r="AL167" i="11" s="1"/>
  <c r="AE168" i="11"/>
  <c r="AL168" i="11" s="1"/>
  <c r="AE169" i="11"/>
  <c r="AL169" i="11" s="1"/>
  <c r="AE170" i="11"/>
  <c r="AL170" i="11" s="1"/>
  <c r="AE171" i="11"/>
  <c r="AL171" i="11" s="1"/>
  <c r="AE172" i="11"/>
  <c r="AL172" i="11" s="1"/>
  <c r="AE173" i="11"/>
  <c r="AL173" i="11" s="1"/>
  <c r="AE174" i="11"/>
  <c r="AL174" i="11" s="1"/>
  <c r="AE175" i="11"/>
  <c r="AL175" i="11" s="1"/>
  <c r="AE176" i="11"/>
  <c r="AL176" i="11" s="1"/>
  <c r="AE177" i="11"/>
  <c r="AL177" i="11" s="1"/>
  <c r="AE178" i="11"/>
  <c r="AL178" i="11" s="1"/>
  <c r="AE179" i="11"/>
  <c r="AL179" i="11" s="1"/>
  <c r="AE180" i="11"/>
  <c r="AL180" i="11" s="1"/>
  <c r="AE181" i="11"/>
  <c r="AL181" i="11" s="1"/>
  <c r="AE182" i="11"/>
  <c r="AL182" i="11" s="1"/>
  <c r="AE183" i="11"/>
  <c r="AL183" i="11" s="1"/>
  <c r="AE184" i="11"/>
  <c r="AL184" i="11" s="1"/>
  <c r="AE185" i="11"/>
  <c r="AL185" i="11" s="1"/>
  <c r="AE186" i="11"/>
  <c r="AL186" i="11" s="1"/>
  <c r="AE187" i="11"/>
  <c r="AL187" i="11" s="1"/>
  <c r="AE188" i="11"/>
  <c r="AL188" i="11" s="1"/>
  <c r="AE189" i="11"/>
  <c r="AL189" i="11" s="1"/>
  <c r="AE190" i="11"/>
  <c r="AL190" i="11" s="1"/>
  <c r="AE191" i="11"/>
  <c r="AL191" i="11" s="1"/>
  <c r="AE192" i="11"/>
  <c r="AL192" i="11" s="1"/>
  <c r="AE193" i="11"/>
  <c r="AL193" i="11" s="1"/>
  <c r="AE194" i="11"/>
  <c r="AL194" i="11" s="1"/>
  <c r="AE195" i="11"/>
  <c r="AL195" i="11" s="1"/>
  <c r="AE196" i="11"/>
  <c r="AL196" i="11" s="1"/>
  <c r="AE197" i="11"/>
  <c r="AL197" i="11" s="1"/>
  <c r="AE198" i="11"/>
  <c r="AL198" i="11" s="1"/>
  <c r="AE199" i="11"/>
  <c r="AL199" i="11" s="1"/>
  <c r="AE200" i="11"/>
  <c r="AL200" i="11" s="1"/>
  <c r="AE201" i="11"/>
  <c r="AL201" i="11" s="1"/>
  <c r="AE202" i="11"/>
  <c r="AL202" i="11" s="1"/>
  <c r="AE203" i="11"/>
  <c r="AL203" i="11" s="1"/>
  <c r="AE204" i="11"/>
  <c r="AL204" i="11" s="1"/>
  <c r="AE205" i="11"/>
  <c r="AL205" i="11" s="1"/>
  <c r="AE206" i="11"/>
  <c r="AL206" i="11" s="1"/>
  <c r="AE207" i="11"/>
  <c r="AL207" i="11" s="1"/>
  <c r="AE208" i="11"/>
  <c r="AL208" i="11" s="1"/>
  <c r="AE209" i="11"/>
  <c r="AL209" i="11" s="1"/>
  <c r="AE210" i="11"/>
  <c r="AL210" i="11" s="1"/>
  <c r="AE211" i="11"/>
  <c r="AL211" i="11" s="1"/>
  <c r="AE212" i="11"/>
  <c r="AL212" i="11" s="1"/>
  <c r="AE213" i="11"/>
  <c r="AL213" i="11" s="1"/>
  <c r="AE214" i="11"/>
  <c r="AL214" i="11" s="1"/>
  <c r="AE215" i="11"/>
  <c r="AL215" i="11" s="1"/>
  <c r="AE216" i="11"/>
  <c r="AL216" i="11" s="1"/>
  <c r="AE217" i="11"/>
  <c r="AL217" i="11" s="1"/>
  <c r="AE218" i="11"/>
  <c r="AL218" i="11" s="1"/>
  <c r="AE219" i="11"/>
  <c r="AL219" i="11" s="1"/>
  <c r="AE220" i="11"/>
  <c r="AL220" i="11" s="1"/>
  <c r="AE221" i="11"/>
  <c r="AL221" i="11" s="1"/>
  <c r="AE222" i="11"/>
  <c r="AL222" i="11" s="1"/>
  <c r="AE223" i="11"/>
  <c r="AL223" i="11" s="1"/>
  <c r="AE224" i="11"/>
  <c r="AL224" i="11" s="1"/>
  <c r="AE225" i="11"/>
  <c r="AL225" i="11" s="1"/>
  <c r="AE226" i="11"/>
  <c r="AL226" i="11" s="1"/>
  <c r="AE227" i="11"/>
  <c r="AL227" i="11" s="1"/>
  <c r="AE228" i="11"/>
  <c r="AL228" i="11" s="1"/>
  <c r="AE229" i="11"/>
  <c r="AL229" i="11" s="1"/>
  <c r="AE230" i="11"/>
  <c r="AL230" i="11" s="1"/>
  <c r="AE231" i="11"/>
  <c r="AL231" i="11" s="1"/>
  <c r="AE232" i="11"/>
  <c r="AL232" i="11" s="1"/>
  <c r="AE233" i="11"/>
  <c r="AL233" i="11" s="1"/>
  <c r="AE234" i="11"/>
  <c r="AL234" i="11" s="1"/>
  <c r="AE235" i="11"/>
  <c r="AL235" i="11" s="1"/>
  <c r="AE236" i="11"/>
  <c r="AL236" i="11" s="1"/>
  <c r="AE237" i="11"/>
  <c r="AL237" i="11" s="1"/>
  <c r="AE238" i="11"/>
  <c r="AL238" i="11" s="1"/>
  <c r="AE239" i="11"/>
  <c r="AL239" i="11" s="1"/>
  <c r="AE240" i="11"/>
  <c r="AL240" i="11" s="1"/>
  <c r="AE241" i="11"/>
  <c r="AL241" i="11" s="1"/>
  <c r="AE242" i="11"/>
  <c r="AL242" i="11" s="1"/>
  <c r="AE243" i="11"/>
  <c r="AL243" i="11" s="1"/>
  <c r="AE244" i="11"/>
  <c r="AL244" i="11" s="1"/>
  <c r="AE245" i="11"/>
  <c r="AL245" i="11" s="1"/>
  <c r="AE246" i="11"/>
  <c r="AL246" i="11" s="1"/>
  <c r="AE247" i="11"/>
  <c r="AL247" i="11" s="1"/>
  <c r="AE248" i="11"/>
  <c r="AL248" i="11" s="1"/>
  <c r="AE249" i="11"/>
  <c r="AL249" i="11" s="1"/>
  <c r="AE250" i="11"/>
  <c r="AL250" i="11" s="1"/>
  <c r="AE251" i="11"/>
  <c r="AL251" i="11" s="1"/>
  <c r="AE252" i="11"/>
  <c r="AL252" i="11" s="1"/>
  <c r="AE253" i="11"/>
  <c r="AL253" i="11" s="1"/>
  <c r="AE254" i="11"/>
  <c r="AL254" i="11" s="1"/>
  <c r="AE255" i="11"/>
  <c r="AL255" i="11" s="1"/>
  <c r="AE256" i="11"/>
  <c r="AL256" i="11" s="1"/>
  <c r="AE257" i="11"/>
  <c r="AL257" i="11" s="1"/>
  <c r="AE258" i="11"/>
  <c r="AL258" i="11" s="1"/>
  <c r="AE259" i="11"/>
  <c r="AL259" i="11" s="1"/>
  <c r="AE260" i="11"/>
  <c r="AL260" i="11" s="1"/>
  <c r="AE261" i="11"/>
  <c r="AL261" i="11" s="1"/>
  <c r="AE262" i="11"/>
  <c r="AL262" i="11" s="1"/>
  <c r="AE263" i="11"/>
  <c r="AL263" i="11" s="1"/>
  <c r="AE264" i="11"/>
  <c r="AL264" i="11" s="1"/>
  <c r="AE265" i="11"/>
  <c r="AL265" i="11" s="1"/>
  <c r="AE266" i="11"/>
  <c r="AL266" i="11" s="1"/>
  <c r="AE267" i="11"/>
  <c r="AL267" i="11" s="1"/>
  <c r="AE268" i="11"/>
  <c r="AL268" i="11" s="1"/>
  <c r="AE269" i="11"/>
  <c r="AL269" i="11" s="1"/>
  <c r="AE270" i="11"/>
  <c r="AL270" i="11" s="1"/>
  <c r="AE271" i="11"/>
  <c r="AL271" i="11" s="1"/>
  <c r="AE272" i="11"/>
  <c r="AL272" i="11" s="1"/>
  <c r="AE273" i="11"/>
  <c r="AL273" i="11" s="1"/>
  <c r="AE274" i="11"/>
  <c r="AL274" i="11" s="1"/>
  <c r="AE275" i="11"/>
  <c r="AL275" i="11" s="1"/>
  <c r="AE276" i="11"/>
  <c r="AL276" i="11" s="1"/>
  <c r="AE277" i="11"/>
  <c r="AL277" i="11" s="1"/>
  <c r="AE278" i="11"/>
  <c r="AL278" i="11" s="1"/>
  <c r="AE279" i="11"/>
  <c r="AL279" i="11" s="1"/>
  <c r="AE280" i="11"/>
  <c r="AL280" i="11" s="1"/>
  <c r="AE281" i="11"/>
  <c r="AL281" i="11" s="1"/>
  <c r="AE282" i="11"/>
  <c r="AL282" i="11" s="1"/>
  <c r="AE283" i="11"/>
  <c r="AL283" i="11" s="1"/>
  <c r="AE284" i="11"/>
  <c r="AL284" i="11" s="1"/>
  <c r="AE285" i="11"/>
  <c r="AL285" i="11" s="1"/>
  <c r="AE286" i="11"/>
  <c r="AL286" i="11" s="1"/>
  <c r="AE287" i="11"/>
  <c r="AL287" i="11" s="1"/>
  <c r="AE288" i="11"/>
  <c r="AL288" i="11" s="1"/>
  <c r="AE289" i="11"/>
  <c r="AL289" i="11" s="1"/>
  <c r="AE290" i="11"/>
  <c r="AL290" i="11" s="1"/>
  <c r="AE291" i="11"/>
  <c r="AL291" i="11" s="1"/>
  <c r="AE292" i="11"/>
  <c r="AL292" i="11" s="1"/>
  <c r="AE293" i="11"/>
  <c r="AL293" i="11" s="1"/>
  <c r="AE294" i="11"/>
  <c r="AL294" i="11" s="1"/>
  <c r="AE295" i="11"/>
  <c r="AL295" i="11" s="1"/>
  <c r="AE296" i="11"/>
  <c r="AL296" i="11" s="1"/>
  <c r="AE297" i="11"/>
  <c r="AL297" i="11" s="1"/>
  <c r="AE298" i="11"/>
  <c r="AL298" i="11" s="1"/>
  <c r="AE299" i="11"/>
  <c r="AL299" i="11" s="1"/>
  <c r="AE300" i="11"/>
  <c r="AL300" i="11" s="1"/>
  <c r="AE301" i="11"/>
  <c r="AL301" i="11" s="1"/>
  <c r="AE302" i="11"/>
  <c r="AL302" i="11" s="1"/>
  <c r="AH16" i="11" l="1"/>
  <c r="AH20" i="11"/>
  <c r="AH24" i="11"/>
  <c r="AH28" i="11"/>
  <c r="AH32" i="11"/>
  <c r="AH36" i="11"/>
  <c r="AH40" i="11"/>
  <c r="AH44" i="11"/>
  <c r="AH48" i="11"/>
  <c r="AH52" i="11"/>
  <c r="AH56" i="11"/>
  <c r="AH60" i="11"/>
  <c r="AH64" i="11"/>
  <c r="AH68" i="11"/>
  <c r="AH72" i="11"/>
  <c r="AH76" i="11"/>
  <c r="AH80" i="11"/>
  <c r="AH84" i="11"/>
  <c r="AH88" i="11"/>
  <c r="AH92" i="11"/>
  <c r="AH96" i="11"/>
  <c r="AH100" i="11"/>
  <c r="AH104" i="11"/>
  <c r="AH108" i="11"/>
  <c r="AH112" i="11"/>
  <c r="AH116" i="11"/>
  <c r="AH120" i="11"/>
  <c r="AH124" i="11"/>
  <c r="AH128" i="11"/>
  <c r="AH132" i="11"/>
  <c r="AH136" i="11"/>
  <c r="AH140" i="11"/>
  <c r="AH144" i="11"/>
  <c r="AH148" i="11"/>
  <c r="AH152" i="11"/>
  <c r="AH156" i="11"/>
  <c r="AH160" i="11"/>
  <c r="AH164" i="11"/>
  <c r="AH168" i="11"/>
  <c r="AH172" i="11"/>
  <c r="AH176" i="11"/>
  <c r="AH180" i="11"/>
  <c r="AH184" i="11"/>
  <c r="AH188" i="11"/>
  <c r="AH192" i="11"/>
  <c r="AH196" i="11"/>
  <c r="AH200" i="11"/>
  <c r="AH204" i="11"/>
  <c r="AH208" i="11"/>
  <c r="AH212" i="11"/>
  <c r="AH216" i="11"/>
  <c r="AH220" i="11"/>
  <c r="AH224" i="11"/>
  <c r="AH228" i="11"/>
  <c r="AH232" i="11"/>
  <c r="AH236" i="11"/>
  <c r="AH240" i="11"/>
  <c r="AH244" i="11"/>
  <c r="AH248" i="11"/>
  <c r="AH252" i="11"/>
  <c r="AH256" i="11"/>
  <c r="AH260" i="11"/>
  <c r="AH264" i="11"/>
  <c r="AH268" i="11"/>
  <c r="AH272" i="11"/>
  <c r="AH276" i="11"/>
  <c r="AH280" i="11"/>
  <c r="AH284" i="11"/>
  <c r="AH288" i="11"/>
  <c r="AH292" i="11"/>
  <c r="AH296" i="11"/>
  <c r="AH300" i="11"/>
  <c r="AH13" i="11"/>
  <c r="AM13" i="11" s="1"/>
  <c r="AH17" i="11"/>
  <c r="AH21" i="11"/>
  <c r="AH25" i="11"/>
  <c r="AH29" i="11"/>
  <c r="AH33" i="11"/>
  <c r="AH37" i="11"/>
  <c r="AH41" i="11"/>
  <c r="AH45" i="11"/>
  <c r="AH49" i="11"/>
  <c r="AH53" i="11"/>
  <c r="AH57" i="11"/>
  <c r="AH61" i="11"/>
  <c r="AH65" i="11"/>
  <c r="AH69" i="11"/>
  <c r="AH73" i="11"/>
  <c r="AH77" i="11"/>
  <c r="AH81" i="11"/>
  <c r="AH85" i="11"/>
  <c r="AH89" i="11"/>
  <c r="AH93" i="11"/>
  <c r="AH97" i="11"/>
  <c r="AH101" i="11"/>
  <c r="AH105" i="11"/>
  <c r="AH109" i="11"/>
  <c r="AH113" i="11"/>
  <c r="AH117" i="11"/>
  <c r="AH121" i="11"/>
  <c r="AH125" i="11"/>
  <c r="AH129" i="11"/>
  <c r="AH133" i="11"/>
  <c r="AH137" i="11"/>
  <c r="AH141" i="11"/>
  <c r="AH145" i="11"/>
  <c r="AH149" i="11"/>
  <c r="AH153" i="11"/>
  <c r="AH157" i="11"/>
  <c r="AH161" i="11"/>
  <c r="AH165" i="11"/>
  <c r="AH169" i="11"/>
  <c r="AH173" i="11"/>
  <c r="AH177" i="11"/>
  <c r="AH181" i="11"/>
  <c r="AH185" i="11"/>
  <c r="AH189" i="11"/>
  <c r="AH193" i="11"/>
  <c r="AH197" i="11"/>
  <c r="AH201" i="11"/>
  <c r="AH205" i="11"/>
  <c r="AH209" i="11"/>
  <c r="AH213" i="11"/>
  <c r="AH217" i="11"/>
  <c r="AH221" i="11"/>
  <c r="AH225" i="11"/>
  <c r="AH229" i="11"/>
  <c r="AH233" i="11"/>
  <c r="AH237" i="11"/>
  <c r="AH241" i="11"/>
  <c r="AH245" i="11"/>
  <c r="AH249" i="11"/>
  <c r="AH253" i="11"/>
  <c r="AH257" i="11"/>
  <c r="AH261" i="11"/>
  <c r="AH265" i="11"/>
  <c r="AH269" i="11"/>
  <c r="AH273" i="11"/>
  <c r="AH277" i="11"/>
  <c r="AH281" i="11"/>
  <c r="AH285" i="11"/>
  <c r="AH289" i="11"/>
  <c r="AH297" i="11"/>
  <c r="AH301" i="11"/>
  <c r="AH14" i="11"/>
  <c r="AM14" i="11" s="1"/>
  <c r="AH18" i="11"/>
  <c r="AH22" i="11"/>
  <c r="AH26" i="11"/>
  <c r="AH30" i="11"/>
  <c r="AH34" i="11"/>
  <c r="AH38" i="11"/>
  <c r="AH42" i="11"/>
  <c r="AH46" i="11"/>
  <c r="AH50" i="11"/>
  <c r="AH54" i="11"/>
  <c r="AH58" i="11"/>
  <c r="AH62" i="11"/>
  <c r="AH66" i="11"/>
  <c r="AH70" i="11"/>
  <c r="AH78" i="11"/>
  <c r="AH82" i="11"/>
  <c r="AH86" i="11"/>
  <c r="AH90" i="11"/>
  <c r="AH94" i="11"/>
  <c r="AH98" i="11"/>
  <c r="AH106" i="11"/>
  <c r="AH110" i="11"/>
  <c r="AH114" i="11"/>
  <c r="AH118" i="11"/>
  <c r="AH122" i="11"/>
  <c r="AH126" i="11"/>
  <c r="AH130" i="11"/>
  <c r="AH134" i="11"/>
  <c r="AH138" i="11"/>
  <c r="AH142" i="11"/>
  <c r="AH146" i="11"/>
  <c r="AH150" i="11"/>
  <c r="AH154" i="11"/>
  <c r="AH158" i="11"/>
  <c r="AH162" i="11"/>
  <c r="AH166" i="11"/>
  <c r="AH170" i="11"/>
  <c r="AH174" i="11"/>
  <c r="AH178" i="11"/>
  <c r="AH182" i="11"/>
  <c r="AH186" i="11"/>
  <c r="AH190" i="11"/>
  <c r="AH194" i="11"/>
  <c r="AH198" i="11"/>
  <c r="AH206" i="11"/>
  <c r="AH210" i="11"/>
  <c r="AH214" i="11"/>
  <c r="AH218" i="11"/>
  <c r="AH222" i="11"/>
  <c r="AH226" i="11"/>
  <c r="AH234" i="11"/>
  <c r="AH238" i="11"/>
  <c r="AH242" i="11"/>
  <c r="AH246" i="11"/>
  <c r="AH250" i="11"/>
  <c r="AH254" i="11"/>
  <c r="AH258" i="11"/>
  <c r="AH262" i="11"/>
  <c r="AH266" i="11"/>
  <c r="AH270" i="11"/>
  <c r="AH274" i="11"/>
  <c r="AH278" i="11"/>
  <c r="AH282" i="11"/>
  <c r="AH286" i="11"/>
  <c r="AH290" i="11"/>
  <c r="AH294" i="11"/>
  <c r="AH298" i="11"/>
  <c r="AH302" i="11"/>
  <c r="B12" i="11"/>
  <c r="K12" i="11"/>
  <c r="K13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AQ20" i="11" l="1"/>
  <c r="J17" i="13" s="1"/>
  <c r="AH9" i="11" s="1"/>
  <c r="L12" i="11"/>
  <c r="L13" i="11"/>
  <c r="O15" i="11"/>
  <c r="L16" i="11"/>
  <c r="O16" i="11" s="1"/>
  <c r="L17" i="11"/>
  <c r="O17" i="11" s="1"/>
  <c r="L18" i="11"/>
  <c r="O18" i="11" s="1"/>
  <c r="L19" i="11"/>
  <c r="O19" i="11" s="1"/>
  <c r="L20" i="11"/>
  <c r="O20" i="11" s="1"/>
  <c r="L21" i="11"/>
  <c r="O21" i="11" s="1"/>
  <c r="L22" i="11"/>
  <c r="O22" i="11" s="1"/>
  <c r="L23" i="11"/>
  <c r="O23" i="11" s="1"/>
  <c r="L24" i="11"/>
  <c r="O24" i="11" s="1"/>
  <c r="L25" i="11"/>
  <c r="O25" i="11" s="1"/>
  <c r="L26" i="11"/>
  <c r="O26" i="11" s="1"/>
  <c r="L27" i="11"/>
  <c r="O27" i="11" s="1"/>
  <c r="L28" i="11"/>
  <c r="O28" i="11" s="1"/>
  <c r="L29" i="11"/>
  <c r="O29" i="11" s="1"/>
  <c r="L30" i="11"/>
  <c r="O30" i="11" s="1"/>
  <c r="L31" i="11"/>
  <c r="O31" i="11" s="1"/>
  <c r="L32" i="11"/>
  <c r="O32" i="11" s="1"/>
  <c r="L33" i="11"/>
  <c r="L34" i="11"/>
  <c r="O34" i="11" s="1"/>
  <c r="L35" i="11"/>
  <c r="O35" i="11" s="1"/>
  <c r="L36" i="11"/>
  <c r="O36" i="11" s="1"/>
  <c r="L37" i="11"/>
  <c r="O37" i="11" s="1"/>
  <c r="L38" i="11"/>
  <c r="O38" i="11" s="1"/>
  <c r="L39" i="11"/>
  <c r="O39" i="11" s="1"/>
  <c r="L40" i="11"/>
  <c r="O40" i="11" s="1"/>
  <c r="L41" i="11"/>
  <c r="O41" i="11" s="1"/>
  <c r="L42" i="11"/>
  <c r="O42" i="11" s="1"/>
  <c r="L43" i="11"/>
  <c r="O43" i="11" s="1"/>
  <c r="L44" i="11"/>
  <c r="O44" i="11" s="1"/>
  <c r="L45" i="11"/>
  <c r="L46" i="11"/>
  <c r="O46" i="11" s="1"/>
  <c r="L47" i="11"/>
  <c r="O47" i="11" s="1"/>
  <c r="L48" i="11"/>
  <c r="O48" i="11" s="1"/>
  <c r="L49" i="11"/>
  <c r="O49" i="11" s="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O93" i="11" s="1"/>
  <c r="L94" i="11"/>
  <c r="O94" i="11" s="1"/>
  <c r="L95" i="11"/>
  <c r="O95" i="11" s="1"/>
  <c r="L96" i="11"/>
  <c r="O96" i="11" s="1"/>
  <c r="L97" i="11"/>
  <c r="O97" i="11" s="1"/>
  <c r="L98" i="11"/>
  <c r="O98" i="11" s="1"/>
  <c r="L99" i="11"/>
  <c r="O99" i="11" s="1"/>
  <c r="L100" i="11"/>
  <c r="O100" i="11" s="1"/>
  <c r="L101" i="11"/>
  <c r="O101" i="11" s="1"/>
  <c r="L102" i="11"/>
  <c r="O102" i="11" s="1"/>
  <c r="L103" i="11"/>
  <c r="O103" i="11" s="1"/>
  <c r="L104" i="11"/>
  <c r="O104" i="11" s="1"/>
  <c r="L105" i="11"/>
  <c r="L106" i="11"/>
  <c r="O106" i="11" s="1"/>
  <c r="L107" i="11"/>
  <c r="O107" i="11" s="1"/>
  <c r="L108" i="11"/>
  <c r="O108" i="11" s="1"/>
  <c r="L109" i="11"/>
  <c r="O109" i="11" s="1"/>
  <c r="L110" i="11"/>
  <c r="O110" i="11" s="1"/>
  <c r="L111" i="11"/>
  <c r="O111" i="11" s="1"/>
  <c r="L112" i="11"/>
  <c r="O112" i="11" s="1"/>
  <c r="L113" i="11"/>
  <c r="O113" i="11" s="1"/>
  <c r="L114" i="11"/>
  <c r="O114" i="11" s="1"/>
  <c r="L115" i="11"/>
  <c r="O115" i="11" s="1"/>
  <c r="L116" i="11"/>
  <c r="O116" i="11" s="1"/>
  <c r="L117" i="11"/>
  <c r="O117" i="11" s="1"/>
  <c r="L118" i="11"/>
  <c r="O118" i="11" s="1"/>
  <c r="L119" i="11"/>
  <c r="O119" i="11" s="1"/>
  <c r="L120" i="11"/>
  <c r="O120" i="11" s="1"/>
  <c r="L121" i="11"/>
  <c r="O121" i="11" s="1"/>
  <c r="L122" i="11"/>
  <c r="O122" i="11" s="1"/>
  <c r="L123" i="11"/>
  <c r="O123" i="11" s="1"/>
  <c r="L124" i="11"/>
  <c r="O124" i="11" s="1"/>
  <c r="L125" i="11"/>
  <c r="O125" i="11" s="1"/>
  <c r="L126" i="11"/>
  <c r="O126" i="11" s="1"/>
  <c r="L127" i="11"/>
  <c r="O127" i="11" s="1"/>
  <c r="L128" i="11"/>
  <c r="O128" i="11" s="1"/>
  <c r="L129" i="11"/>
  <c r="O129" i="11" s="1"/>
  <c r="L130" i="11"/>
  <c r="O130" i="11" s="1"/>
  <c r="L131" i="11"/>
  <c r="O131" i="11" s="1"/>
  <c r="L132" i="11"/>
  <c r="O132" i="11" s="1"/>
  <c r="L133" i="11"/>
  <c r="O133" i="11" s="1"/>
  <c r="L134" i="11"/>
  <c r="O134" i="11" s="1"/>
  <c r="L135" i="11"/>
  <c r="O135" i="11" s="1"/>
  <c r="L136" i="11"/>
  <c r="O136" i="11" s="1"/>
  <c r="L137" i="11"/>
  <c r="O137" i="11" s="1"/>
  <c r="L138" i="11"/>
  <c r="O138" i="11" s="1"/>
  <c r="L139" i="11"/>
  <c r="O139" i="11" s="1"/>
  <c r="L140" i="11"/>
  <c r="L141" i="11"/>
  <c r="O141" i="11" s="1"/>
  <c r="L142" i="11"/>
  <c r="O142" i="11" s="1"/>
  <c r="L143" i="11"/>
  <c r="O143" i="11" s="1"/>
  <c r="L144" i="11"/>
  <c r="O144" i="11" s="1"/>
  <c r="L145" i="11"/>
  <c r="O145" i="11" s="1"/>
  <c r="L146" i="11"/>
  <c r="O146" i="11" s="1"/>
  <c r="L147" i="11"/>
  <c r="O147" i="11" s="1"/>
  <c r="L148" i="11"/>
  <c r="O148" i="11" s="1"/>
  <c r="L149" i="11"/>
  <c r="O149" i="11" s="1"/>
  <c r="L150" i="11"/>
  <c r="O150" i="11" s="1"/>
  <c r="L151" i="11"/>
  <c r="O151" i="11" s="1"/>
  <c r="L152" i="11"/>
  <c r="O152" i="11" s="1"/>
  <c r="L153" i="11"/>
  <c r="O153" i="11" s="1"/>
  <c r="L154" i="11"/>
  <c r="O154" i="11" s="1"/>
  <c r="L155" i="11"/>
  <c r="O155" i="11" s="1"/>
  <c r="L156" i="11"/>
  <c r="O156" i="11" s="1"/>
  <c r="L157" i="11"/>
  <c r="O157" i="11" s="1"/>
  <c r="L158" i="11"/>
  <c r="O158" i="11" s="1"/>
  <c r="L159" i="11"/>
  <c r="O159" i="11" s="1"/>
  <c r="L160" i="11"/>
  <c r="O160" i="11" s="1"/>
  <c r="L161" i="11"/>
  <c r="O161" i="11" s="1"/>
  <c r="L162" i="11"/>
  <c r="O162" i="11" s="1"/>
  <c r="L163" i="11"/>
  <c r="O163" i="11" s="1"/>
  <c r="L164" i="11"/>
  <c r="O164" i="11" s="1"/>
  <c r="L165" i="11"/>
  <c r="O165" i="11" s="1"/>
  <c r="L166" i="11"/>
  <c r="O166" i="11" s="1"/>
  <c r="L167" i="11"/>
  <c r="O167" i="11" s="1"/>
  <c r="L168" i="11"/>
  <c r="O168" i="11" s="1"/>
  <c r="L169" i="11"/>
  <c r="O169" i="11" s="1"/>
  <c r="L170" i="11"/>
  <c r="O170" i="11" s="1"/>
  <c r="L171" i="11"/>
  <c r="O171" i="11" s="1"/>
  <c r="L172" i="11"/>
  <c r="O172" i="11" s="1"/>
  <c r="L173" i="11"/>
  <c r="O173" i="11" s="1"/>
  <c r="L174" i="11"/>
  <c r="O174" i="11" s="1"/>
  <c r="L175" i="11"/>
  <c r="O175" i="11" s="1"/>
  <c r="L176" i="11"/>
  <c r="O176" i="11" s="1"/>
  <c r="L177" i="11"/>
  <c r="O177" i="11" s="1"/>
  <c r="L178" i="11"/>
  <c r="O178" i="11" s="1"/>
  <c r="L179" i="11"/>
  <c r="O179" i="11" s="1"/>
  <c r="L180" i="11"/>
  <c r="O180" i="11" s="1"/>
  <c r="L181" i="11"/>
  <c r="O181" i="11" s="1"/>
  <c r="L182" i="11"/>
  <c r="O182" i="11" s="1"/>
  <c r="L183" i="11"/>
  <c r="O183" i="11" s="1"/>
  <c r="L184" i="11"/>
  <c r="O184" i="11" s="1"/>
  <c r="L185" i="11"/>
  <c r="O185" i="11" s="1"/>
  <c r="L186" i="11"/>
  <c r="O186" i="11" s="1"/>
  <c r="L187" i="11"/>
  <c r="O187" i="11" s="1"/>
  <c r="L188" i="11"/>
  <c r="O188" i="11" s="1"/>
  <c r="L189" i="11"/>
  <c r="O189" i="11" s="1"/>
  <c r="L190" i="11"/>
  <c r="O190" i="11" s="1"/>
  <c r="L191" i="11"/>
  <c r="O191" i="11" s="1"/>
  <c r="L192" i="11"/>
  <c r="O192" i="11" s="1"/>
  <c r="L193" i="11"/>
  <c r="O193" i="11" s="1"/>
  <c r="L194" i="11"/>
  <c r="O194" i="11" s="1"/>
  <c r="L195" i="11"/>
  <c r="O195" i="11" s="1"/>
  <c r="L196" i="11"/>
  <c r="O196" i="11" s="1"/>
  <c r="L197" i="11"/>
  <c r="O197" i="11" s="1"/>
  <c r="L198" i="11"/>
  <c r="O198" i="11" s="1"/>
  <c r="L199" i="11"/>
  <c r="O199" i="11" s="1"/>
  <c r="L200" i="11"/>
  <c r="O200" i="11" s="1"/>
  <c r="L201" i="11"/>
  <c r="O201" i="11" s="1"/>
  <c r="L202" i="11"/>
  <c r="O202" i="11" s="1"/>
  <c r="L203" i="11"/>
  <c r="O203" i="11" s="1"/>
  <c r="L204" i="11"/>
  <c r="O204" i="11" s="1"/>
  <c r="L205" i="11"/>
  <c r="O205" i="11" s="1"/>
  <c r="L206" i="11"/>
  <c r="O206" i="11" s="1"/>
  <c r="L207" i="11"/>
  <c r="O207" i="11" s="1"/>
  <c r="L208" i="11"/>
  <c r="O208" i="11" s="1"/>
  <c r="L209" i="11"/>
  <c r="O209" i="11" s="1"/>
  <c r="L210" i="11"/>
  <c r="O210" i="11" s="1"/>
  <c r="L211" i="11"/>
  <c r="O211" i="11" s="1"/>
  <c r="L212" i="11"/>
  <c r="O212" i="11" s="1"/>
  <c r="L213" i="11"/>
  <c r="O213" i="11" s="1"/>
  <c r="L214" i="11"/>
  <c r="O214" i="11" s="1"/>
  <c r="L215" i="11"/>
  <c r="O215" i="11" s="1"/>
  <c r="L216" i="11"/>
  <c r="O216" i="11" s="1"/>
  <c r="L217" i="11"/>
  <c r="O217" i="11" s="1"/>
  <c r="L218" i="11"/>
  <c r="O218" i="11" s="1"/>
  <c r="L219" i="11"/>
  <c r="O219" i="11" s="1"/>
  <c r="L220" i="11"/>
  <c r="O220" i="11" s="1"/>
  <c r="L221" i="11"/>
  <c r="O221" i="11" s="1"/>
  <c r="L222" i="11"/>
  <c r="O222" i="11" s="1"/>
  <c r="L223" i="11"/>
  <c r="O223" i="11" s="1"/>
  <c r="L224" i="11"/>
  <c r="O224" i="11" s="1"/>
  <c r="L225" i="11"/>
  <c r="O225" i="11" s="1"/>
  <c r="L226" i="11"/>
  <c r="O226" i="11" s="1"/>
  <c r="L227" i="11"/>
  <c r="O227" i="11" s="1"/>
  <c r="L228" i="11"/>
  <c r="O228" i="11" s="1"/>
  <c r="L229" i="11"/>
  <c r="O229" i="11" s="1"/>
  <c r="L230" i="11"/>
  <c r="O230" i="11" s="1"/>
  <c r="L231" i="11"/>
  <c r="O231" i="11" s="1"/>
  <c r="L232" i="11"/>
  <c r="O232" i="11" s="1"/>
  <c r="L233" i="11"/>
  <c r="O233" i="11" s="1"/>
  <c r="L234" i="11"/>
  <c r="O234" i="11" s="1"/>
  <c r="L235" i="11"/>
  <c r="O235" i="11" s="1"/>
  <c r="L236" i="11"/>
  <c r="O236" i="11" s="1"/>
  <c r="L237" i="11"/>
  <c r="O237" i="11" s="1"/>
  <c r="L238" i="11"/>
  <c r="O238" i="11" s="1"/>
  <c r="L239" i="11"/>
  <c r="O239" i="11" s="1"/>
  <c r="L240" i="11"/>
  <c r="O240" i="11" s="1"/>
  <c r="L241" i="11"/>
  <c r="O241" i="11" s="1"/>
  <c r="L242" i="11"/>
  <c r="O242" i="11" s="1"/>
  <c r="L243" i="11"/>
  <c r="O243" i="11" s="1"/>
  <c r="L244" i="11"/>
  <c r="O244" i="11" s="1"/>
  <c r="L245" i="11"/>
  <c r="O245" i="11" s="1"/>
  <c r="L246" i="11"/>
  <c r="O246" i="11" s="1"/>
  <c r="L247" i="11"/>
  <c r="O247" i="11" s="1"/>
  <c r="L248" i="11"/>
  <c r="O248" i="11" s="1"/>
  <c r="L249" i="11"/>
  <c r="O249" i="11" s="1"/>
  <c r="L250" i="11"/>
  <c r="O250" i="11" s="1"/>
  <c r="L251" i="11"/>
  <c r="O251" i="11" s="1"/>
  <c r="L252" i="11"/>
  <c r="O252" i="11" s="1"/>
  <c r="L253" i="11"/>
  <c r="O253" i="11" s="1"/>
  <c r="L254" i="11"/>
  <c r="O254" i="11" s="1"/>
  <c r="L255" i="11"/>
  <c r="O255" i="11" s="1"/>
  <c r="L256" i="11"/>
  <c r="O256" i="11" s="1"/>
  <c r="L257" i="11"/>
  <c r="O257" i="11" s="1"/>
  <c r="L258" i="11"/>
  <c r="O258" i="11" s="1"/>
  <c r="L259" i="11"/>
  <c r="O259" i="11" s="1"/>
  <c r="L260" i="11"/>
  <c r="O260" i="11" s="1"/>
  <c r="L261" i="11"/>
  <c r="O261" i="11" s="1"/>
  <c r="L262" i="11"/>
  <c r="O262" i="11" s="1"/>
  <c r="L263" i="11"/>
  <c r="O263" i="11" s="1"/>
  <c r="L264" i="11"/>
  <c r="L265" i="11"/>
  <c r="L266" i="11"/>
  <c r="L267" i="11"/>
  <c r="L268" i="11"/>
  <c r="L269" i="11"/>
  <c r="L270" i="11"/>
  <c r="L271" i="11"/>
  <c r="L272" i="11"/>
  <c r="L273" i="11"/>
  <c r="L274" i="11"/>
  <c r="L275" i="11"/>
  <c r="L276" i="11"/>
  <c r="L277" i="11"/>
  <c r="L278" i="11"/>
  <c r="L279" i="11"/>
  <c r="L280" i="11"/>
  <c r="L281" i="11"/>
  <c r="L282" i="11"/>
  <c r="L283" i="11"/>
  <c r="L284" i="11"/>
  <c r="L285" i="11"/>
  <c r="L286" i="11"/>
  <c r="O286" i="11" s="1"/>
  <c r="L287" i="11"/>
  <c r="O287" i="11" s="1"/>
  <c r="L288" i="11"/>
  <c r="O288" i="11" s="1"/>
  <c r="L289" i="11"/>
  <c r="O289" i="11" s="1"/>
  <c r="L290" i="11"/>
  <c r="O290" i="11" s="1"/>
  <c r="L291" i="11"/>
  <c r="O291" i="11" s="1"/>
  <c r="L292" i="11"/>
  <c r="O292" i="11" s="1"/>
  <c r="L293" i="11"/>
  <c r="L294" i="11"/>
  <c r="O294" i="11" s="1"/>
  <c r="L295" i="11"/>
  <c r="O295" i="11" s="1"/>
  <c r="L296" i="11"/>
  <c r="O296" i="11" s="1"/>
  <c r="L297" i="11"/>
  <c r="L298" i="11"/>
  <c r="L299" i="11"/>
  <c r="L300" i="11"/>
  <c r="L301" i="11"/>
  <c r="L302" i="11"/>
  <c r="B27" i="11"/>
  <c r="AD27" i="11" s="1"/>
  <c r="B28" i="11"/>
  <c r="AD28" i="11" s="1"/>
  <c r="B29" i="11"/>
  <c r="AD29" i="11" s="1"/>
  <c r="B30" i="11"/>
  <c r="AD30" i="11" s="1"/>
  <c r="B31" i="11"/>
  <c r="AD31" i="11" s="1"/>
  <c r="B32" i="11"/>
  <c r="AD32" i="11" s="1"/>
  <c r="B33" i="11"/>
  <c r="AD33" i="11" s="1"/>
  <c r="B34" i="11"/>
  <c r="AD34" i="11" s="1"/>
  <c r="B35" i="11"/>
  <c r="AD35" i="11" s="1"/>
  <c r="B36" i="11"/>
  <c r="AD36" i="11" s="1"/>
  <c r="B37" i="11"/>
  <c r="AD37" i="11" s="1"/>
  <c r="B38" i="11"/>
  <c r="AD38" i="11" s="1"/>
  <c r="B39" i="11"/>
  <c r="AD39" i="11" s="1"/>
  <c r="B40" i="11"/>
  <c r="AD40" i="11" s="1"/>
  <c r="B41" i="11"/>
  <c r="AD41" i="11" s="1"/>
  <c r="B42" i="11"/>
  <c r="AD42" i="11" s="1"/>
  <c r="B43" i="11"/>
  <c r="AD43" i="11" s="1"/>
  <c r="B44" i="11"/>
  <c r="AD44" i="11" s="1"/>
  <c r="B45" i="11"/>
  <c r="AD45" i="11" s="1"/>
  <c r="B46" i="11"/>
  <c r="Q46" i="11" s="1"/>
  <c r="B47" i="11"/>
  <c r="AD47" i="11" s="1"/>
  <c r="B48" i="11"/>
  <c r="AD48" i="11" s="1"/>
  <c r="B49" i="11"/>
  <c r="AD49" i="11" s="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AD93" i="11" s="1"/>
  <c r="B94" i="11"/>
  <c r="AD94" i="11" s="1"/>
  <c r="B95" i="11"/>
  <c r="AD95" i="11" s="1"/>
  <c r="B96" i="11"/>
  <c r="AD96" i="11" s="1"/>
  <c r="B97" i="11"/>
  <c r="AD97" i="11" s="1"/>
  <c r="B98" i="11"/>
  <c r="Q98" i="11" s="1"/>
  <c r="B99" i="11"/>
  <c r="Q99" i="11" s="1"/>
  <c r="B100" i="11"/>
  <c r="Q100" i="11" s="1"/>
  <c r="B101" i="11"/>
  <c r="Q101" i="11" s="1"/>
  <c r="B102" i="11"/>
  <c r="AD102" i="11" s="1"/>
  <c r="B103" i="11"/>
  <c r="AD103" i="11" s="1"/>
  <c r="B104" i="11"/>
  <c r="AD104" i="11" s="1"/>
  <c r="B105" i="11"/>
  <c r="AD105" i="11" s="1"/>
  <c r="B106" i="11"/>
  <c r="AD106" i="11" s="1"/>
  <c r="B107" i="11"/>
  <c r="AD107" i="11" s="1"/>
  <c r="B108" i="11"/>
  <c r="AD108" i="11" s="1"/>
  <c r="B109" i="11"/>
  <c r="AD109" i="11" s="1"/>
  <c r="B110" i="11"/>
  <c r="AD110" i="11" s="1"/>
  <c r="B111" i="11"/>
  <c r="AD111" i="11" s="1"/>
  <c r="B112" i="11"/>
  <c r="AD112" i="11" s="1"/>
  <c r="B113" i="11"/>
  <c r="AD113" i="11" s="1"/>
  <c r="B114" i="11"/>
  <c r="AD114" i="11" s="1"/>
  <c r="B115" i="11"/>
  <c r="AD115" i="11" s="1"/>
  <c r="B116" i="11"/>
  <c r="AD116" i="11" s="1"/>
  <c r="B117" i="11"/>
  <c r="AD117" i="11" s="1"/>
  <c r="B118" i="11"/>
  <c r="AD118" i="11" s="1"/>
  <c r="B119" i="11"/>
  <c r="AD119" i="11" s="1"/>
  <c r="B120" i="11"/>
  <c r="AD120" i="11" s="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Q146" i="11" s="1"/>
  <c r="B147" i="11"/>
  <c r="Q147" i="11" s="1"/>
  <c r="B148" i="11"/>
  <c r="Q148" i="11" s="1"/>
  <c r="B149" i="11"/>
  <c r="Q149" i="11" s="1"/>
  <c r="B150" i="11"/>
  <c r="Q150" i="11" s="1"/>
  <c r="B151" i="11"/>
  <c r="Q151" i="11" s="1"/>
  <c r="B152" i="11"/>
  <c r="Q152" i="11" s="1"/>
  <c r="B153" i="11"/>
  <c r="Q153" i="11" s="1"/>
  <c r="B154" i="11"/>
  <c r="Q154" i="11" s="1"/>
  <c r="B155" i="11"/>
  <c r="Q155" i="11" s="1"/>
  <c r="B156" i="11"/>
  <c r="Q156" i="11" s="1"/>
  <c r="B157" i="11"/>
  <c r="Q157" i="11" s="1"/>
  <c r="B158" i="11"/>
  <c r="Q158" i="11" s="1"/>
  <c r="B159" i="11"/>
  <c r="Q159" i="11" s="1"/>
  <c r="B160" i="11"/>
  <c r="Q160" i="11" s="1"/>
  <c r="B161" i="11"/>
  <c r="Q161" i="11" s="1"/>
  <c r="B162" i="11"/>
  <c r="Q162" i="11" s="1"/>
  <c r="B163" i="11"/>
  <c r="Q163" i="11" s="1"/>
  <c r="B164" i="11"/>
  <c r="Q164" i="11" s="1"/>
  <c r="B165" i="11"/>
  <c r="AD165" i="11" s="1"/>
  <c r="B166" i="11"/>
  <c r="AD166" i="11" s="1"/>
  <c r="B167" i="11"/>
  <c r="AD167" i="11" s="1"/>
  <c r="B168" i="11"/>
  <c r="AD168" i="11" s="1"/>
  <c r="B169" i="11"/>
  <c r="AD169" i="11" s="1"/>
  <c r="B170" i="11"/>
  <c r="AD170" i="11" s="1"/>
  <c r="B171" i="11"/>
  <c r="Q171" i="11" s="1"/>
  <c r="B172" i="11"/>
  <c r="AD172" i="11" s="1"/>
  <c r="B173" i="11"/>
  <c r="AD173" i="11" s="1"/>
  <c r="B174" i="11"/>
  <c r="Q174" i="11" s="1"/>
  <c r="B175" i="11"/>
  <c r="AD175" i="11" s="1"/>
  <c r="B176" i="11"/>
  <c r="AD176" i="11" s="1"/>
  <c r="B177" i="11"/>
  <c r="AD177" i="11" s="1"/>
  <c r="B178" i="11"/>
  <c r="AD178" i="11" s="1"/>
  <c r="B179" i="11"/>
  <c r="Q179" i="11" s="1"/>
  <c r="B180" i="11"/>
  <c r="AD180" i="11" s="1"/>
  <c r="B181" i="11"/>
  <c r="AD181" i="11" s="1"/>
  <c r="B182" i="11"/>
  <c r="AD182" i="11" s="1"/>
  <c r="B183" i="11"/>
  <c r="AD183" i="11" s="1"/>
  <c r="B184" i="11"/>
  <c r="AD184" i="11" s="1"/>
  <c r="B185" i="11"/>
  <c r="AD185" i="11" s="1"/>
  <c r="B186" i="11"/>
  <c r="AD186" i="11" s="1"/>
  <c r="B187" i="11"/>
  <c r="AD187" i="11" s="1"/>
  <c r="B188" i="11"/>
  <c r="AD188" i="11" s="1"/>
  <c r="B189" i="11"/>
  <c r="AD189" i="11" s="1"/>
  <c r="B190" i="11"/>
  <c r="AD190" i="11" s="1"/>
  <c r="B191" i="11"/>
  <c r="AD191" i="11" s="1"/>
  <c r="B192" i="11"/>
  <c r="Q192" i="11" s="1"/>
  <c r="B193" i="11"/>
  <c r="Q193" i="11" s="1"/>
  <c r="B194" i="11"/>
  <c r="Q194" i="11" s="1"/>
  <c r="B195" i="11"/>
  <c r="Q195" i="11" s="1"/>
  <c r="B196" i="11"/>
  <c r="Q196" i="11" s="1"/>
  <c r="B197" i="11"/>
  <c r="Q197" i="11" s="1"/>
  <c r="B198" i="11"/>
  <c r="Q198" i="11" s="1"/>
  <c r="B199" i="11"/>
  <c r="Q199" i="11" s="1"/>
  <c r="B200" i="11"/>
  <c r="Q200" i="11" s="1"/>
  <c r="B201" i="11"/>
  <c r="Q201" i="11" s="1"/>
  <c r="B202" i="11"/>
  <c r="Q202" i="11" s="1"/>
  <c r="B203" i="11"/>
  <c r="Q203" i="11" s="1"/>
  <c r="B204" i="11"/>
  <c r="Q204" i="11" s="1"/>
  <c r="B205" i="11"/>
  <c r="Q205" i="11" s="1"/>
  <c r="B206" i="11"/>
  <c r="Q206" i="11" s="1"/>
  <c r="B207" i="11"/>
  <c r="Q207" i="11" s="1"/>
  <c r="B208" i="11"/>
  <c r="Q208" i="11" s="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Q252" i="11" s="1"/>
  <c r="B253" i="11"/>
  <c r="Q253" i="11" s="1"/>
  <c r="B254" i="11"/>
  <c r="Q254" i="11" s="1"/>
  <c r="B255" i="11"/>
  <c r="Q255" i="11" s="1"/>
  <c r="B256" i="11"/>
  <c r="Q256" i="11" s="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Q290" i="11" s="1"/>
  <c r="B291" i="11"/>
  <c r="B292" i="11"/>
  <c r="B293" i="11"/>
  <c r="B294" i="11"/>
  <c r="AD294" i="11" s="1"/>
  <c r="B295" i="11"/>
  <c r="AD295" i="11" s="1"/>
  <c r="B296" i="11"/>
  <c r="Q296" i="11" s="1"/>
  <c r="B297" i="11"/>
  <c r="AD297" i="11" s="1"/>
  <c r="B298" i="11"/>
  <c r="Q298" i="11" s="1"/>
  <c r="B299" i="11"/>
  <c r="B300" i="11"/>
  <c r="B301" i="11"/>
  <c r="B302" i="11"/>
  <c r="Z290" i="11"/>
  <c r="AA290" i="11"/>
  <c r="AB290" i="11" s="1"/>
  <c r="Z45" i="11"/>
  <c r="Z46" i="11"/>
  <c r="Z47" i="11"/>
  <c r="Z48" i="11"/>
  <c r="Z49" i="11"/>
  <c r="Z50" i="11"/>
  <c r="Z51" i="11"/>
  <c r="Z52" i="11"/>
  <c r="Z53" i="11"/>
  <c r="Z54" i="11"/>
  <c r="Z55" i="11"/>
  <c r="Z56" i="11"/>
  <c r="Z57" i="11"/>
  <c r="Z58" i="11"/>
  <c r="Z59" i="11"/>
  <c r="Z60" i="11"/>
  <c r="Z61" i="11"/>
  <c r="Z62" i="11"/>
  <c r="Z63" i="11"/>
  <c r="Z64" i="11"/>
  <c r="Z65" i="11"/>
  <c r="Z66" i="11"/>
  <c r="Z67" i="11"/>
  <c r="Z68" i="11"/>
  <c r="Z69" i="11"/>
  <c r="Z70" i="11"/>
  <c r="Z71" i="11"/>
  <c r="Z72" i="11"/>
  <c r="Z73" i="11"/>
  <c r="Z74" i="11"/>
  <c r="Z75" i="11"/>
  <c r="Z76" i="11"/>
  <c r="Z77" i="11"/>
  <c r="Z78" i="11"/>
  <c r="Z79" i="11"/>
  <c r="Z80" i="11"/>
  <c r="Z81" i="11"/>
  <c r="Z82" i="11"/>
  <c r="Z83" i="11"/>
  <c r="Z84" i="11"/>
  <c r="Z85" i="11"/>
  <c r="Z86" i="11"/>
  <c r="Z87" i="11"/>
  <c r="Z88" i="11"/>
  <c r="Z89" i="11"/>
  <c r="Z90" i="11"/>
  <c r="Z91" i="11"/>
  <c r="Z92" i="11"/>
  <c r="Z93" i="11"/>
  <c r="Z94" i="11"/>
  <c r="Z95" i="11"/>
  <c r="Z96" i="11"/>
  <c r="Z97" i="11"/>
  <c r="AA45" i="11"/>
  <c r="AB45" i="11" s="1"/>
  <c r="AA46" i="11"/>
  <c r="AB46" i="11" s="1"/>
  <c r="AA47" i="11"/>
  <c r="AA48" i="11"/>
  <c r="AA49" i="11"/>
  <c r="AB49" i="11" s="1"/>
  <c r="AA50" i="11"/>
  <c r="AB50" i="11" s="1"/>
  <c r="AA51" i="11"/>
  <c r="AB51" i="11" s="1"/>
  <c r="AA52" i="11"/>
  <c r="AA53" i="11"/>
  <c r="AB53" i="11" s="1"/>
  <c r="AA54" i="11"/>
  <c r="AB54" i="11" s="1"/>
  <c r="AA55" i="11"/>
  <c r="AA56" i="11"/>
  <c r="AB56" i="11" s="1"/>
  <c r="AA57" i="11"/>
  <c r="AB57" i="11" s="1"/>
  <c r="AA58" i="11"/>
  <c r="AB58" i="11" s="1"/>
  <c r="AA59" i="11"/>
  <c r="AB59" i="11" s="1"/>
  <c r="AA60" i="11"/>
  <c r="AB60" i="11" s="1"/>
  <c r="AA61" i="11"/>
  <c r="AB61" i="11" s="1"/>
  <c r="AA62" i="11"/>
  <c r="AB62" i="11" s="1"/>
  <c r="AA63" i="11"/>
  <c r="AA64" i="11"/>
  <c r="AB64" i="11" s="1"/>
  <c r="AA65" i="11"/>
  <c r="AB65" i="11" s="1"/>
  <c r="AA66" i="11"/>
  <c r="AB66" i="11" s="1"/>
  <c r="AA67" i="11"/>
  <c r="AA68" i="11"/>
  <c r="AB68" i="11" s="1"/>
  <c r="AA69" i="11"/>
  <c r="AB69" i="11" s="1"/>
  <c r="AA70" i="11"/>
  <c r="AB70" i="11" s="1"/>
  <c r="AA71" i="11"/>
  <c r="AB71" i="11" s="1"/>
  <c r="AA72" i="11"/>
  <c r="AB72" i="11" s="1"/>
  <c r="AA73" i="11"/>
  <c r="AB73" i="11" s="1"/>
  <c r="AA74" i="11"/>
  <c r="AB74" i="11" s="1"/>
  <c r="AA75" i="11"/>
  <c r="AA76" i="11"/>
  <c r="AA77" i="11"/>
  <c r="AB77" i="11" s="1"/>
  <c r="AA78" i="11"/>
  <c r="AB78" i="11" s="1"/>
  <c r="AA79" i="11"/>
  <c r="AB79" i="11" s="1"/>
  <c r="AA80" i="11"/>
  <c r="AB80" i="11" s="1"/>
  <c r="AA81" i="11"/>
  <c r="AB81" i="11" s="1"/>
  <c r="AA82" i="11"/>
  <c r="AB82" i="11" s="1"/>
  <c r="AA83" i="11"/>
  <c r="AA84" i="11"/>
  <c r="AB84" i="11" s="1"/>
  <c r="AA85" i="11"/>
  <c r="AB85" i="11" s="1"/>
  <c r="AA86" i="11"/>
  <c r="AB86" i="11" s="1"/>
  <c r="AA87" i="11"/>
  <c r="AB87" i="11" s="1"/>
  <c r="AA88" i="11"/>
  <c r="AB88" i="11" s="1"/>
  <c r="AA89" i="11"/>
  <c r="AB89" i="11" s="1"/>
  <c r="AA90" i="11"/>
  <c r="AB90" i="11" s="1"/>
  <c r="AA91" i="11"/>
  <c r="AB91" i="11" s="1"/>
  <c r="AA92" i="11"/>
  <c r="AB92" i="11" s="1"/>
  <c r="AA93" i="11"/>
  <c r="AB93" i="11" s="1"/>
  <c r="AA94" i="11"/>
  <c r="AB94" i="11" s="1"/>
  <c r="AA95" i="11"/>
  <c r="AB95" i="11" s="1"/>
  <c r="AA96" i="11"/>
  <c r="AB96" i="11" s="1"/>
  <c r="AA97" i="11"/>
  <c r="AB97" i="11" s="1"/>
  <c r="Z98" i="11"/>
  <c r="Z99" i="11"/>
  <c r="Z100" i="11"/>
  <c r="Z101" i="11"/>
  <c r="Z102" i="11"/>
  <c r="Z103" i="11"/>
  <c r="Z104" i="11"/>
  <c r="Z105" i="11"/>
  <c r="Z106" i="11"/>
  <c r="Z107" i="11"/>
  <c r="Z108" i="11"/>
  <c r="Z109" i="11"/>
  <c r="Z110" i="11"/>
  <c r="Z111" i="11"/>
  <c r="Z112" i="11"/>
  <c r="Z113" i="11"/>
  <c r="Z114" i="11"/>
  <c r="Z115" i="11"/>
  <c r="Z116" i="11"/>
  <c r="Z117" i="11"/>
  <c r="Z118" i="11"/>
  <c r="Z119" i="11"/>
  <c r="Z120" i="11"/>
  <c r="Z121" i="11"/>
  <c r="Z122" i="11"/>
  <c r="Z123" i="11"/>
  <c r="Z124" i="11"/>
  <c r="Z125" i="11"/>
  <c r="Z126" i="11"/>
  <c r="Z127" i="11"/>
  <c r="Z128" i="11"/>
  <c r="Z129" i="11"/>
  <c r="Z130" i="11"/>
  <c r="Z131" i="11"/>
  <c r="Z132" i="11"/>
  <c r="Z133" i="11"/>
  <c r="Z134" i="11"/>
  <c r="Z135" i="11"/>
  <c r="Z136" i="11"/>
  <c r="Z137" i="11"/>
  <c r="Z138" i="11"/>
  <c r="Z139" i="11"/>
  <c r="Z140" i="11"/>
  <c r="Z141" i="11"/>
  <c r="Z142" i="11"/>
  <c r="Z143" i="11"/>
  <c r="Z144" i="11"/>
  <c r="Z145" i="11"/>
  <c r="Z146" i="11"/>
  <c r="Z147" i="11"/>
  <c r="Z148" i="11"/>
  <c r="Z149" i="11"/>
  <c r="Z150" i="11"/>
  <c r="AA98" i="11"/>
  <c r="AB98" i="11" s="1"/>
  <c r="AA99" i="11"/>
  <c r="AB99" i="11" s="1"/>
  <c r="AA100" i="11"/>
  <c r="AB100" i="11" s="1"/>
  <c r="AA101" i="11"/>
  <c r="AB101" i="11" s="1"/>
  <c r="AA102" i="11"/>
  <c r="AB102" i="11" s="1"/>
  <c r="AA103" i="11"/>
  <c r="AB103" i="11" s="1"/>
  <c r="AA104" i="11"/>
  <c r="AB104" i="11" s="1"/>
  <c r="AA105" i="11"/>
  <c r="AB105" i="11" s="1"/>
  <c r="AA106" i="11"/>
  <c r="AB106" i="11" s="1"/>
  <c r="AA107" i="11"/>
  <c r="AB107" i="11" s="1"/>
  <c r="AA108" i="11"/>
  <c r="AB108" i="11" s="1"/>
  <c r="AA109" i="11"/>
  <c r="AB109" i="11" s="1"/>
  <c r="AA110" i="11"/>
  <c r="AB110" i="11" s="1"/>
  <c r="AA111" i="11"/>
  <c r="AB111" i="11" s="1"/>
  <c r="AA112" i="11"/>
  <c r="AB112" i="11" s="1"/>
  <c r="AA113" i="11"/>
  <c r="AB113" i="11" s="1"/>
  <c r="AA114" i="11"/>
  <c r="AB114" i="11" s="1"/>
  <c r="AA115" i="11"/>
  <c r="AB115" i="11" s="1"/>
  <c r="AA116" i="11"/>
  <c r="AB116" i="11" s="1"/>
  <c r="AA117" i="11"/>
  <c r="AB117" i="11" s="1"/>
  <c r="AA118" i="11"/>
  <c r="AB118" i="11" s="1"/>
  <c r="AA119" i="11"/>
  <c r="AB119" i="11" s="1"/>
  <c r="AA120" i="11"/>
  <c r="AB120" i="11" s="1"/>
  <c r="AA121" i="11"/>
  <c r="AB121" i="11" s="1"/>
  <c r="AA122" i="11"/>
  <c r="AB122" i="11" s="1"/>
  <c r="AA123" i="11"/>
  <c r="AB123" i="11" s="1"/>
  <c r="AA124" i="11"/>
  <c r="AB124" i="11" s="1"/>
  <c r="AA125" i="11"/>
  <c r="AB125" i="11" s="1"/>
  <c r="AA126" i="11"/>
  <c r="AB126" i="11" s="1"/>
  <c r="AA127" i="11"/>
  <c r="AB127" i="11" s="1"/>
  <c r="AA128" i="11"/>
  <c r="AB128" i="11" s="1"/>
  <c r="AA129" i="11"/>
  <c r="AB129" i="11" s="1"/>
  <c r="AA130" i="11"/>
  <c r="AB130" i="11" s="1"/>
  <c r="AA131" i="11"/>
  <c r="AB131" i="11" s="1"/>
  <c r="AA132" i="11"/>
  <c r="AB132" i="11" s="1"/>
  <c r="AA133" i="11"/>
  <c r="AB133" i="11" s="1"/>
  <c r="AA134" i="11"/>
  <c r="AB134" i="11" s="1"/>
  <c r="AA135" i="11"/>
  <c r="AB135" i="11" s="1"/>
  <c r="AA136" i="11"/>
  <c r="AB136" i="11" s="1"/>
  <c r="AA137" i="11"/>
  <c r="AB137" i="11" s="1"/>
  <c r="AA138" i="11"/>
  <c r="AB138" i="11" s="1"/>
  <c r="AA139" i="11"/>
  <c r="AB139" i="11" s="1"/>
  <c r="AA140" i="11"/>
  <c r="AB140" i="11" s="1"/>
  <c r="AA141" i="11"/>
  <c r="AB141" i="11" s="1"/>
  <c r="AA142" i="11"/>
  <c r="AB142" i="11" s="1"/>
  <c r="AA143" i="11"/>
  <c r="AB143" i="11" s="1"/>
  <c r="AA144" i="11"/>
  <c r="AB144" i="11" s="1"/>
  <c r="AA145" i="11"/>
  <c r="AB145" i="11" s="1"/>
  <c r="AA146" i="11"/>
  <c r="AB146" i="11" s="1"/>
  <c r="AA147" i="11"/>
  <c r="AB147" i="11" s="1"/>
  <c r="AA148" i="11"/>
  <c r="AB148" i="11" s="1"/>
  <c r="AA149" i="11"/>
  <c r="AB149" i="11" s="1"/>
  <c r="AA150" i="11"/>
  <c r="AB150" i="11" s="1"/>
  <c r="Z151" i="11"/>
  <c r="Z152" i="11"/>
  <c r="Z153" i="11"/>
  <c r="Z154" i="11"/>
  <c r="Z155" i="11"/>
  <c r="Z156" i="11"/>
  <c r="Z157" i="11"/>
  <c r="Z158" i="11"/>
  <c r="Z159" i="11"/>
  <c r="Z160" i="11"/>
  <c r="Z161" i="11"/>
  <c r="Z162" i="11"/>
  <c r="Z163" i="11"/>
  <c r="Z164" i="11"/>
  <c r="Z165" i="11"/>
  <c r="Z166" i="11"/>
  <c r="Z167" i="11"/>
  <c r="Z168" i="11"/>
  <c r="Z169" i="11"/>
  <c r="Z170" i="11"/>
  <c r="Z171" i="11"/>
  <c r="Z172" i="11"/>
  <c r="Z173" i="11"/>
  <c r="Z174" i="11"/>
  <c r="Z175" i="11"/>
  <c r="Z176" i="11"/>
  <c r="Z177" i="11"/>
  <c r="Z178" i="11"/>
  <c r="Z179" i="11"/>
  <c r="Z180" i="11"/>
  <c r="Z181" i="11"/>
  <c r="Z182" i="11"/>
  <c r="Z183" i="11"/>
  <c r="Z184" i="11"/>
  <c r="Z185" i="11"/>
  <c r="Z186" i="11"/>
  <c r="Z187" i="11"/>
  <c r="Z188" i="11"/>
  <c r="Z189" i="11"/>
  <c r="Z190" i="11"/>
  <c r="Z191" i="11"/>
  <c r="Z192" i="11"/>
  <c r="Z193" i="11"/>
  <c r="Z194" i="11"/>
  <c r="Z195" i="11"/>
  <c r="Z196" i="11"/>
  <c r="Z197" i="11"/>
  <c r="Z198" i="11"/>
  <c r="Z199" i="11"/>
  <c r="Z200" i="11"/>
  <c r="Z201" i="11"/>
  <c r="Z202" i="11"/>
  <c r="Z203" i="11"/>
  <c r="AA151" i="11"/>
  <c r="AB151" i="11" s="1"/>
  <c r="AA152" i="11"/>
  <c r="AB152" i="11" s="1"/>
  <c r="AA153" i="11"/>
  <c r="AB153" i="11" s="1"/>
  <c r="AA154" i="11"/>
  <c r="AB154" i="11" s="1"/>
  <c r="AA155" i="11"/>
  <c r="AB155" i="11" s="1"/>
  <c r="AA156" i="11"/>
  <c r="AB156" i="11" s="1"/>
  <c r="AA157" i="11"/>
  <c r="AB157" i="11" s="1"/>
  <c r="AA158" i="11"/>
  <c r="AB158" i="11" s="1"/>
  <c r="AA159" i="11"/>
  <c r="AB159" i="11" s="1"/>
  <c r="AA160" i="11"/>
  <c r="AB160" i="11" s="1"/>
  <c r="AA161" i="11"/>
  <c r="AB161" i="11" s="1"/>
  <c r="AA162" i="11"/>
  <c r="AB162" i="11" s="1"/>
  <c r="AA163" i="11"/>
  <c r="AB163" i="11" s="1"/>
  <c r="AA164" i="11"/>
  <c r="AB164" i="11" s="1"/>
  <c r="AA165" i="11"/>
  <c r="AB165" i="11" s="1"/>
  <c r="AA166" i="11"/>
  <c r="AB166" i="11" s="1"/>
  <c r="AA167" i="11"/>
  <c r="AB167" i="11" s="1"/>
  <c r="AA168" i="11"/>
  <c r="AB168" i="11" s="1"/>
  <c r="AA169" i="11"/>
  <c r="AB169" i="11" s="1"/>
  <c r="AA170" i="11"/>
  <c r="AB170" i="11" s="1"/>
  <c r="AA171" i="11"/>
  <c r="AB171" i="11" s="1"/>
  <c r="AA172" i="11"/>
  <c r="AB172" i="11" s="1"/>
  <c r="AA173" i="11"/>
  <c r="AB173" i="11" s="1"/>
  <c r="AA174" i="11"/>
  <c r="AB174" i="11" s="1"/>
  <c r="AA175" i="11"/>
  <c r="AB175" i="11" s="1"/>
  <c r="AA176" i="11"/>
  <c r="AB176" i="11" s="1"/>
  <c r="AA177" i="11"/>
  <c r="AB177" i="11" s="1"/>
  <c r="AA178" i="11"/>
  <c r="AB178" i="11" s="1"/>
  <c r="AA179" i="11"/>
  <c r="AB179" i="11" s="1"/>
  <c r="AA180" i="11"/>
  <c r="AB180" i="11" s="1"/>
  <c r="AA181" i="11"/>
  <c r="AB181" i="11" s="1"/>
  <c r="AA182" i="11"/>
  <c r="AB182" i="11" s="1"/>
  <c r="AA183" i="11"/>
  <c r="AB183" i="11" s="1"/>
  <c r="AA184" i="11"/>
  <c r="AB184" i="11" s="1"/>
  <c r="AA185" i="11"/>
  <c r="AB185" i="11" s="1"/>
  <c r="AA186" i="11"/>
  <c r="AB186" i="11" s="1"/>
  <c r="AA187" i="11"/>
  <c r="AB187" i="11" s="1"/>
  <c r="AA188" i="11"/>
  <c r="AB188" i="11" s="1"/>
  <c r="AA189" i="11"/>
  <c r="AB189" i="11" s="1"/>
  <c r="AA190" i="11"/>
  <c r="AB190" i="11" s="1"/>
  <c r="AA191" i="11"/>
  <c r="AB191" i="11" s="1"/>
  <c r="AA192" i="11"/>
  <c r="AB192" i="11" s="1"/>
  <c r="AA193" i="11"/>
  <c r="AB193" i="11" s="1"/>
  <c r="AA194" i="11"/>
  <c r="AB194" i="11" s="1"/>
  <c r="AA195" i="11"/>
  <c r="AB195" i="11" s="1"/>
  <c r="AA196" i="11"/>
  <c r="AB196" i="11" s="1"/>
  <c r="AA197" i="11"/>
  <c r="AB197" i="11" s="1"/>
  <c r="AA198" i="11"/>
  <c r="AB198" i="11" s="1"/>
  <c r="AA199" i="11"/>
  <c r="AB199" i="11" s="1"/>
  <c r="AA200" i="11"/>
  <c r="AB200" i="11" s="1"/>
  <c r="AA201" i="11"/>
  <c r="AB201" i="11" s="1"/>
  <c r="AA202" i="11"/>
  <c r="AB202" i="11" s="1"/>
  <c r="AA203" i="11"/>
  <c r="AB203" i="11" s="1"/>
  <c r="Z204" i="11"/>
  <c r="Z205" i="11"/>
  <c r="Z206" i="11"/>
  <c r="Z207" i="11"/>
  <c r="Z208" i="11"/>
  <c r="Z209" i="11"/>
  <c r="Z210" i="11"/>
  <c r="Z211" i="11"/>
  <c r="Z212" i="11"/>
  <c r="Z213" i="11"/>
  <c r="Z214" i="11"/>
  <c r="Z215" i="11"/>
  <c r="Z216" i="11"/>
  <c r="Z217" i="11"/>
  <c r="Z218" i="11"/>
  <c r="Z219" i="11"/>
  <c r="Z220" i="11"/>
  <c r="Z221" i="11"/>
  <c r="Z222" i="11"/>
  <c r="Z223" i="11"/>
  <c r="Z224" i="11"/>
  <c r="Z225" i="11"/>
  <c r="Z226" i="11"/>
  <c r="Z227" i="11"/>
  <c r="Z228" i="11"/>
  <c r="Z229" i="11"/>
  <c r="Z230" i="11"/>
  <c r="Z231" i="11"/>
  <c r="Z232" i="11"/>
  <c r="Z233" i="11"/>
  <c r="Z234" i="11"/>
  <c r="Z235" i="11"/>
  <c r="Z236" i="11"/>
  <c r="Z237" i="11"/>
  <c r="Z238" i="11"/>
  <c r="Z239" i="11"/>
  <c r="Z240" i="11"/>
  <c r="Z241" i="11"/>
  <c r="Z242" i="11"/>
  <c r="Z243" i="11"/>
  <c r="Z244" i="11"/>
  <c r="Z245" i="11"/>
  <c r="Z246" i="11"/>
  <c r="Z247" i="11"/>
  <c r="Z248" i="11"/>
  <c r="Z249" i="11"/>
  <c r="Z250" i="11"/>
  <c r="Z251" i="11"/>
  <c r="Z252" i="11"/>
  <c r="Z253" i="11"/>
  <c r="Z254" i="11"/>
  <c r="Z255" i="11"/>
  <c r="Z256" i="11"/>
  <c r="AA204" i="11"/>
  <c r="AB204" i="11" s="1"/>
  <c r="AA205" i="11"/>
  <c r="AB205" i="11" s="1"/>
  <c r="AA206" i="11"/>
  <c r="AB206" i="11" s="1"/>
  <c r="AA207" i="11"/>
  <c r="AB207" i="11" s="1"/>
  <c r="AA208" i="11"/>
  <c r="AB208" i="11" s="1"/>
  <c r="AA209" i="11"/>
  <c r="AB209" i="11" s="1"/>
  <c r="AA210" i="11"/>
  <c r="AB210" i="11" s="1"/>
  <c r="AA211" i="11"/>
  <c r="AB211" i="11" s="1"/>
  <c r="AA212" i="11"/>
  <c r="AB212" i="11" s="1"/>
  <c r="AA213" i="11"/>
  <c r="AB213" i="11" s="1"/>
  <c r="AA214" i="11"/>
  <c r="AB214" i="11" s="1"/>
  <c r="AA215" i="11"/>
  <c r="AB215" i="11" s="1"/>
  <c r="AA216" i="11"/>
  <c r="AB216" i="11" s="1"/>
  <c r="AA217" i="11"/>
  <c r="AB217" i="11" s="1"/>
  <c r="AA218" i="11"/>
  <c r="AB218" i="11" s="1"/>
  <c r="AA219" i="11"/>
  <c r="AB219" i="11" s="1"/>
  <c r="AA220" i="11"/>
  <c r="AB220" i="11" s="1"/>
  <c r="AA221" i="11"/>
  <c r="AB221" i="11" s="1"/>
  <c r="AA222" i="11"/>
  <c r="AB222" i="11" s="1"/>
  <c r="AA223" i="11"/>
  <c r="AB223" i="11" s="1"/>
  <c r="AA224" i="11"/>
  <c r="AB224" i="11" s="1"/>
  <c r="AA225" i="11"/>
  <c r="AB225" i="11" s="1"/>
  <c r="AA226" i="11"/>
  <c r="AB226" i="11" s="1"/>
  <c r="AA227" i="11"/>
  <c r="AB227" i="11" s="1"/>
  <c r="AA228" i="11"/>
  <c r="AB228" i="11" s="1"/>
  <c r="AA229" i="11"/>
  <c r="AB229" i="11" s="1"/>
  <c r="AA230" i="11"/>
  <c r="AB230" i="11" s="1"/>
  <c r="AA231" i="11"/>
  <c r="AB231" i="11" s="1"/>
  <c r="AA232" i="11"/>
  <c r="AB232" i="11" s="1"/>
  <c r="AA233" i="11"/>
  <c r="AB233" i="11" s="1"/>
  <c r="AA234" i="11"/>
  <c r="AB234" i="11" s="1"/>
  <c r="AA235" i="11"/>
  <c r="AB235" i="11" s="1"/>
  <c r="AA236" i="11"/>
  <c r="AB236" i="11" s="1"/>
  <c r="AA237" i="11"/>
  <c r="AB237" i="11" s="1"/>
  <c r="AA238" i="11"/>
  <c r="AB238" i="11" s="1"/>
  <c r="AA239" i="11"/>
  <c r="AB239" i="11" s="1"/>
  <c r="AA240" i="11"/>
  <c r="AB240" i="11" s="1"/>
  <c r="AA241" i="11"/>
  <c r="AB241" i="11" s="1"/>
  <c r="AA242" i="11"/>
  <c r="AB242" i="11" s="1"/>
  <c r="AA243" i="11"/>
  <c r="AB243" i="11" s="1"/>
  <c r="AA244" i="11"/>
  <c r="AB244" i="11" s="1"/>
  <c r="AA245" i="11"/>
  <c r="AB245" i="11" s="1"/>
  <c r="AA246" i="11"/>
  <c r="AB246" i="11" s="1"/>
  <c r="AA247" i="11"/>
  <c r="AB247" i="11" s="1"/>
  <c r="AA248" i="11"/>
  <c r="AB248" i="11" s="1"/>
  <c r="AA249" i="11"/>
  <c r="AB249" i="11" s="1"/>
  <c r="AA250" i="11"/>
  <c r="AB250" i="11" s="1"/>
  <c r="AA251" i="11"/>
  <c r="AB251" i="11" s="1"/>
  <c r="AA252" i="11"/>
  <c r="AB252" i="11" s="1"/>
  <c r="AA253" i="11"/>
  <c r="AB253" i="11" s="1"/>
  <c r="AA254" i="11"/>
  <c r="AB254" i="11" s="1"/>
  <c r="AA255" i="11"/>
  <c r="AB255" i="11" s="1"/>
  <c r="AA256" i="11"/>
  <c r="AB256" i="11" s="1"/>
  <c r="Z291" i="11"/>
  <c r="AA291" i="11"/>
  <c r="AB291" i="11" s="1"/>
  <c r="Z292" i="11"/>
  <c r="AA292" i="11"/>
  <c r="AB292" i="11" s="1"/>
  <c r="Z293" i="11"/>
  <c r="AA293" i="11"/>
  <c r="AB293" i="11" s="1"/>
  <c r="Z294" i="11"/>
  <c r="AA294" i="11"/>
  <c r="AB294" i="11" s="1"/>
  <c r="Z295" i="11"/>
  <c r="AA295" i="11"/>
  <c r="AB295" i="11" s="1"/>
  <c r="Z296" i="11"/>
  <c r="AA296" i="11"/>
  <c r="AB296" i="11" s="1"/>
  <c r="Z297" i="11"/>
  <c r="AA297" i="11"/>
  <c r="AB297" i="11" s="1"/>
  <c r="Z298" i="11"/>
  <c r="AA298" i="11"/>
  <c r="AB298" i="11" s="1"/>
  <c r="Z299" i="11"/>
  <c r="AA299" i="11"/>
  <c r="AB299" i="11" s="1"/>
  <c r="Z300" i="11"/>
  <c r="AA300" i="11"/>
  <c r="AB300" i="11" s="1"/>
  <c r="O293" i="11"/>
  <c r="O105" i="11"/>
  <c r="O140" i="11"/>
  <c r="O33" i="11"/>
  <c r="O45" i="11"/>
  <c r="AR13" i="11"/>
  <c r="K4" i="13"/>
  <c r="Q180" i="11" l="1"/>
  <c r="AR14" i="11"/>
  <c r="AR15" i="11" s="1"/>
  <c r="AR16" i="11" s="1"/>
  <c r="AR17" i="11" s="1"/>
  <c r="AR18" i="11" s="1"/>
  <c r="AR19" i="11" s="1"/>
  <c r="AR20" i="11" s="1"/>
  <c r="AR21" i="11" s="1"/>
  <c r="AR22" i="11" s="1"/>
  <c r="AR23" i="11" s="1"/>
  <c r="AR24" i="11" s="1"/>
  <c r="AR25" i="11" s="1"/>
  <c r="AR26" i="11" s="1"/>
  <c r="AR27" i="11" s="1"/>
  <c r="AR28" i="11" s="1"/>
  <c r="AR29" i="11" s="1"/>
  <c r="AR30" i="11" s="1"/>
  <c r="AR31" i="11" s="1"/>
  <c r="AR32" i="11" s="1"/>
  <c r="AR33" i="11" s="1"/>
  <c r="AR34" i="11" s="1"/>
  <c r="AR35" i="11" s="1"/>
  <c r="AR36" i="11" s="1"/>
  <c r="AR37" i="11" s="1"/>
  <c r="AR38" i="11" s="1"/>
  <c r="AR39" i="11" s="1"/>
  <c r="AR40" i="11" s="1"/>
  <c r="AR41" i="11" s="1"/>
  <c r="AR42" i="11" s="1"/>
  <c r="AR43" i="11" s="1"/>
  <c r="AR44" i="11" s="1"/>
  <c r="AR45" i="11" s="1"/>
  <c r="AR46" i="11" s="1"/>
  <c r="AR47" i="11" s="1"/>
  <c r="AR48" i="11" s="1"/>
  <c r="AR49" i="11" s="1"/>
  <c r="AR50" i="11" s="1"/>
  <c r="AR51" i="11" s="1"/>
  <c r="AR52" i="11" s="1"/>
  <c r="AR53" i="11" s="1"/>
  <c r="AR54" i="11" s="1"/>
  <c r="AR55" i="11" s="1"/>
  <c r="AR56" i="11" s="1"/>
  <c r="AR57" i="11" s="1"/>
  <c r="AR58" i="11" s="1"/>
  <c r="AR59" i="11" s="1"/>
  <c r="AR60" i="11" s="1"/>
  <c r="AR61" i="11" s="1"/>
  <c r="AR62" i="11" s="1"/>
  <c r="AR63" i="11" s="1"/>
  <c r="AR64" i="11" s="1"/>
  <c r="AR65" i="11" s="1"/>
  <c r="AR66" i="11" s="1"/>
  <c r="AR67" i="11" s="1"/>
  <c r="AR68" i="11" s="1"/>
  <c r="AR69" i="11" s="1"/>
  <c r="AR70" i="11" s="1"/>
  <c r="AR71" i="11" s="1"/>
  <c r="AR72" i="11" s="1"/>
  <c r="AR73" i="11" s="1"/>
  <c r="AR74" i="11" s="1"/>
  <c r="AR75" i="11" s="1"/>
  <c r="AR76" i="11" s="1"/>
  <c r="AR77" i="11" s="1"/>
  <c r="AR78" i="11" s="1"/>
  <c r="AR79" i="11" s="1"/>
  <c r="AR80" i="11" s="1"/>
  <c r="AR81" i="11" s="1"/>
  <c r="AR82" i="11" s="1"/>
  <c r="AR83" i="11" s="1"/>
  <c r="AR84" i="11" s="1"/>
  <c r="AR85" i="11" s="1"/>
  <c r="AR86" i="11" s="1"/>
  <c r="AR87" i="11" s="1"/>
  <c r="AR88" i="11" s="1"/>
  <c r="AR89" i="11" s="1"/>
  <c r="AR90" i="11" s="1"/>
  <c r="AR91" i="11" s="1"/>
  <c r="AR92" i="11" s="1"/>
  <c r="AR93" i="11" s="1"/>
  <c r="AR94" i="11" s="1"/>
  <c r="AR95" i="11" s="1"/>
  <c r="AR96" i="11" s="1"/>
  <c r="AR97" i="11" s="1"/>
  <c r="AR98" i="11" s="1"/>
  <c r="AR99" i="11" s="1"/>
  <c r="AR100" i="11" s="1"/>
  <c r="AR101" i="11" s="1"/>
  <c r="AR102" i="11" s="1"/>
  <c r="AR103" i="11" s="1"/>
  <c r="AR104" i="11" s="1"/>
  <c r="AR105" i="11" s="1"/>
  <c r="AR106" i="11" s="1"/>
  <c r="AR107" i="11" s="1"/>
  <c r="AR108" i="11" s="1"/>
  <c r="AR109" i="11" s="1"/>
  <c r="AR110" i="11" s="1"/>
  <c r="AR111" i="11" s="1"/>
  <c r="AR112" i="11" s="1"/>
  <c r="AR113" i="11" s="1"/>
  <c r="AR114" i="11" s="1"/>
  <c r="AR115" i="11" s="1"/>
  <c r="AR116" i="11" s="1"/>
  <c r="AR117" i="11" s="1"/>
  <c r="AR118" i="11" s="1"/>
  <c r="AR119" i="11" s="1"/>
  <c r="AR120" i="11" s="1"/>
  <c r="AR121" i="11" s="1"/>
  <c r="AR122" i="11" s="1"/>
  <c r="AR123" i="11" s="1"/>
  <c r="AR124" i="11" s="1"/>
  <c r="AR125" i="11" s="1"/>
  <c r="AR126" i="11" s="1"/>
  <c r="AR127" i="11" s="1"/>
  <c r="AR128" i="11" s="1"/>
  <c r="AR129" i="11" s="1"/>
  <c r="AR130" i="11" s="1"/>
  <c r="AR131" i="11" s="1"/>
  <c r="AR132" i="11" s="1"/>
  <c r="AR133" i="11" s="1"/>
  <c r="AR134" i="11" s="1"/>
  <c r="AR135" i="11" s="1"/>
  <c r="AR136" i="11" s="1"/>
  <c r="AR137" i="11" s="1"/>
  <c r="AR138" i="11" s="1"/>
  <c r="AR139" i="11" s="1"/>
  <c r="AR140" i="11" s="1"/>
  <c r="AR141" i="11" s="1"/>
  <c r="AR142" i="11" s="1"/>
  <c r="AR143" i="11" s="1"/>
  <c r="AR144" i="11" s="1"/>
  <c r="AR145" i="11" s="1"/>
  <c r="AR146" i="11" s="1"/>
  <c r="AR147" i="11" s="1"/>
  <c r="AR148" i="11" s="1"/>
  <c r="AR149" i="11" s="1"/>
  <c r="AR150" i="11" s="1"/>
  <c r="AR151" i="11" s="1"/>
  <c r="AR152" i="11" s="1"/>
  <c r="AR153" i="11" s="1"/>
  <c r="AR154" i="11" s="1"/>
  <c r="AR155" i="11" s="1"/>
  <c r="AR156" i="11" s="1"/>
  <c r="AR157" i="11" s="1"/>
  <c r="AR158" i="11" s="1"/>
  <c r="AR159" i="11" s="1"/>
  <c r="AR160" i="11" s="1"/>
  <c r="AR161" i="11" s="1"/>
  <c r="AR162" i="11" s="1"/>
  <c r="AR163" i="11" s="1"/>
  <c r="AR164" i="11" s="1"/>
  <c r="AR165" i="11" s="1"/>
  <c r="AR166" i="11" s="1"/>
  <c r="AR167" i="11" s="1"/>
  <c r="AR168" i="11" s="1"/>
  <c r="AR169" i="11" s="1"/>
  <c r="AR170" i="11" s="1"/>
  <c r="AR171" i="11" s="1"/>
  <c r="AR172" i="11" s="1"/>
  <c r="AR173" i="11" s="1"/>
  <c r="AR174" i="11" s="1"/>
  <c r="AR175" i="11" s="1"/>
  <c r="AR176" i="11" s="1"/>
  <c r="AR177" i="11" s="1"/>
  <c r="AR178" i="11" s="1"/>
  <c r="AR179" i="11" s="1"/>
  <c r="AR180" i="11" s="1"/>
  <c r="AR181" i="11" s="1"/>
  <c r="AR182" i="11" s="1"/>
  <c r="AR183" i="11" s="1"/>
  <c r="AR184" i="11" s="1"/>
  <c r="AR185" i="11" s="1"/>
  <c r="AR186" i="11" s="1"/>
  <c r="AR187" i="11" s="1"/>
  <c r="AR188" i="11" s="1"/>
  <c r="AR189" i="11" s="1"/>
  <c r="AR190" i="11" s="1"/>
  <c r="AR191" i="11" s="1"/>
  <c r="AR192" i="11" s="1"/>
  <c r="AR193" i="11" s="1"/>
  <c r="AR194" i="11" s="1"/>
  <c r="AR195" i="11" s="1"/>
  <c r="AR196" i="11" s="1"/>
  <c r="AR197" i="11" s="1"/>
  <c r="AR198" i="11" s="1"/>
  <c r="AR199" i="11" s="1"/>
  <c r="AR200" i="11" s="1"/>
  <c r="AR201" i="11" s="1"/>
  <c r="AR202" i="11" s="1"/>
  <c r="AR203" i="11" s="1"/>
  <c r="AR204" i="11" s="1"/>
  <c r="AR205" i="11" s="1"/>
  <c r="AR206" i="11" s="1"/>
  <c r="AR207" i="11" s="1"/>
  <c r="AR208" i="11" s="1"/>
  <c r="AR209" i="11" s="1"/>
  <c r="AR210" i="11" s="1"/>
  <c r="AR211" i="11" s="1"/>
  <c r="AR212" i="11" s="1"/>
  <c r="AR213" i="11" s="1"/>
  <c r="AR214" i="11" s="1"/>
  <c r="AR215" i="11" s="1"/>
  <c r="AR216" i="11" s="1"/>
  <c r="AR217" i="11" s="1"/>
  <c r="AR218" i="11" s="1"/>
  <c r="AR219" i="11" s="1"/>
  <c r="AR220" i="11" s="1"/>
  <c r="AR221" i="11" s="1"/>
  <c r="AR222" i="11" s="1"/>
  <c r="AR223" i="11" s="1"/>
  <c r="AR224" i="11" s="1"/>
  <c r="AR225" i="11" s="1"/>
  <c r="AR226" i="11" s="1"/>
  <c r="AR227" i="11" s="1"/>
  <c r="AR228" i="11" s="1"/>
  <c r="AR229" i="11" s="1"/>
  <c r="AR230" i="11" s="1"/>
  <c r="AR231" i="11" s="1"/>
  <c r="AR232" i="11" s="1"/>
  <c r="AR233" i="11" s="1"/>
  <c r="AR234" i="11" s="1"/>
  <c r="AR235" i="11" s="1"/>
  <c r="AR236" i="11" s="1"/>
  <c r="AR237" i="11" s="1"/>
  <c r="AR238" i="11" s="1"/>
  <c r="AR239" i="11" s="1"/>
  <c r="AR240" i="11" s="1"/>
  <c r="AR241" i="11" s="1"/>
  <c r="AR242" i="11" s="1"/>
  <c r="AR243" i="11" s="1"/>
  <c r="AR244" i="11" s="1"/>
  <c r="AR245" i="11" s="1"/>
  <c r="AR246" i="11" s="1"/>
  <c r="AR247" i="11" s="1"/>
  <c r="AR248" i="11" s="1"/>
  <c r="AR249" i="11" s="1"/>
  <c r="AR250" i="11" s="1"/>
  <c r="AR251" i="11" s="1"/>
  <c r="AR252" i="11" s="1"/>
  <c r="AR253" i="11" s="1"/>
  <c r="AR254" i="11" s="1"/>
  <c r="AR255" i="11" s="1"/>
  <c r="AR256" i="11" s="1"/>
  <c r="AR257" i="11" s="1"/>
  <c r="AR258" i="11" s="1"/>
  <c r="AR259" i="11" s="1"/>
  <c r="AR260" i="11" s="1"/>
  <c r="AR261" i="11" s="1"/>
  <c r="AR262" i="11" s="1"/>
  <c r="AR263" i="11" s="1"/>
  <c r="AR264" i="11" s="1"/>
  <c r="AR265" i="11" s="1"/>
  <c r="AR266" i="11" s="1"/>
  <c r="AR267" i="11" s="1"/>
  <c r="AR268" i="11" s="1"/>
  <c r="AR269" i="11" s="1"/>
  <c r="AR270" i="11" s="1"/>
  <c r="AR271" i="11" s="1"/>
  <c r="AR272" i="11" s="1"/>
  <c r="AR273" i="11" s="1"/>
  <c r="AR274" i="11" s="1"/>
  <c r="AR275" i="11" s="1"/>
  <c r="AR276" i="11" s="1"/>
  <c r="AR277" i="11" s="1"/>
  <c r="AR278" i="11" s="1"/>
  <c r="AR279" i="11" s="1"/>
  <c r="AR280" i="11" s="1"/>
  <c r="AR281" i="11" s="1"/>
  <c r="AR282" i="11" s="1"/>
  <c r="AR283" i="11" s="1"/>
  <c r="AR284" i="11" s="1"/>
  <c r="AR285" i="11" s="1"/>
  <c r="AR286" i="11" s="1"/>
  <c r="AR287" i="11" s="1"/>
  <c r="AR288" i="11" s="1"/>
  <c r="AR289" i="11" s="1"/>
  <c r="AR290" i="11" s="1"/>
  <c r="AR291" i="11" s="1"/>
  <c r="AR292" i="11" s="1"/>
  <c r="AR293" i="11" s="1"/>
  <c r="AR294" i="11" s="1"/>
  <c r="AR295" i="11" s="1"/>
  <c r="AR296" i="11" s="1"/>
  <c r="AR297" i="11" s="1"/>
  <c r="AR298" i="11" s="1"/>
  <c r="AR299" i="11" s="1"/>
  <c r="AR300" i="11" s="1"/>
  <c r="AR301" i="11" s="1"/>
  <c r="AR302" i="11" s="1"/>
  <c r="B13" i="11"/>
  <c r="AD13" i="11" s="1"/>
  <c r="B26" i="11"/>
  <c r="AD26" i="11" s="1"/>
  <c r="B22" i="11"/>
  <c r="AD22" i="11" s="1"/>
  <c r="B18" i="11"/>
  <c r="AD18" i="11" s="1"/>
  <c r="B25" i="11"/>
  <c r="AD25" i="11" s="1"/>
  <c r="B21" i="11"/>
  <c r="AD21" i="11" s="1"/>
  <c r="B17" i="11"/>
  <c r="AD17" i="11" s="1"/>
  <c r="B24" i="11"/>
  <c r="AD24" i="11" s="1"/>
  <c r="B20" i="11"/>
  <c r="AD20" i="11" s="1"/>
  <c r="B16" i="11"/>
  <c r="AD16" i="11" s="1"/>
  <c r="B23" i="11"/>
  <c r="AD23" i="11" s="1"/>
  <c r="B19" i="11"/>
  <c r="AD19" i="11" s="1"/>
  <c r="B15" i="11"/>
  <c r="AD15" i="11" s="1"/>
  <c r="AD98" i="11"/>
  <c r="AD99" i="11"/>
  <c r="Q178" i="11"/>
  <c r="AD174" i="11"/>
  <c r="Q295" i="11"/>
  <c r="Q186" i="11"/>
  <c r="Q176" i="11"/>
  <c r="Q94" i="11"/>
  <c r="AD46" i="11"/>
  <c r="Q182" i="11"/>
  <c r="Q170" i="11"/>
  <c r="Q167" i="11"/>
  <c r="Q190" i="11"/>
  <c r="Q175" i="11"/>
  <c r="Q166" i="11"/>
  <c r="AD179" i="11"/>
  <c r="Q47" i="11"/>
  <c r="AD171" i="11"/>
  <c r="Q294" i="11"/>
  <c r="Q187" i="11"/>
  <c r="Q102" i="11"/>
  <c r="Q95" i="11"/>
  <c r="Q191" i="11"/>
  <c r="Q183" i="11"/>
  <c r="Q96" i="11"/>
  <c r="AD164" i="11"/>
  <c r="AD296" i="11"/>
  <c r="AD100" i="11"/>
  <c r="Q184" i="11"/>
  <c r="Q168" i="11"/>
  <c r="Q188" i="11"/>
  <c r="Q172" i="11"/>
  <c r="Q48" i="11"/>
  <c r="Q297" i="11"/>
  <c r="Q189" i="11"/>
  <c r="Q185" i="11"/>
  <c r="Q181" i="11"/>
  <c r="Q177" i="11"/>
  <c r="Q173" i="11"/>
  <c r="Q169" i="11"/>
  <c r="Q165" i="11"/>
  <c r="Q97" i="11"/>
  <c r="Q93" i="11"/>
  <c r="AD101" i="11"/>
  <c r="Q49" i="11"/>
  <c r="Q45" i="11"/>
  <c r="AF295" i="11"/>
  <c r="AF294" i="11"/>
  <c r="AF296" i="11"/>
  <c r="AF48" i="11"/>
  <c r="AF47" i="11"/>
  <c r="AF49" i="11"/>
  <c r="AF45" i="11"/>
  <c r="AF46" i="11"/>
  <c r="AF123" i="11"/>
  <c r="AF142" i="11"/>
  <c r="AF190" i="11"/>
  <c r="AF120" i="11"/>
  <c r="AF116" i="11"/>
  <c r="AB76" i="11"/>
  <c r="AB52" i="11"/>
  <c r="AF189" i="11"/>
  <c r="AF135" i="11"/>
  <c r="AF119" i="11"/>
  <c r="AB48" i="11"/>
  <c r="AF130" i="11"/>
  <c r="AF118" i="11"/>
  <c r="AF149" i="11"/>
  <c r="AF133" i="11"/>
  <c r="AF117" i="11"/>
  <c r="AF210" i="11"/>
  <c r="AF194" i="11"/>
  <c r="AF213" i="11"/>
  <c r="AB63" i="11"/>
  <c r="AB55" i="11"/>
  <c r="AB47" i="11"/>
  <c r="AF191" i="11"/>
  <c r="AF187" i="11"/>
  <c r="AB83" i="11"/>
  <c r="AB75" i="11"/>
  <c r="AB67" i="11"/>
  <c r="AF201" i="11"/>
  <c r="AF216" i="11"/>
  <c r="AF200" i="11"/>
  <c r="AF188" i="11"/>
  <c r="Z13" i="11"/>
  <c r="Z12" i="11"/>
  <c r="O285" i="11"/>
  <c r="O297" i="11"/>
  <c r="O298" i="11"/>
  <c r="Z270" i="11"/>
  <c r="AA270" i="11"/>
  <c r="Z271" i="11"/>
  <c r="AA271" i="11"/>
  <c r="Z272" i="11"/>
  <c r="AA272" i="11"/>
  <c r="Z273" i="11"/>
  <c r="AA273" i="11"/>
  <c r="Z274" i="11"/>
  <c r="AA274" i="11"/>
  <c r="Z275" i="11"/>
  <c r="AA275" i="11"/>
  <c r="Z276" i="11"/>
  <c r="AA276" i="11"/>
  <c r="Z277" i="11"/>
  <c r="AA277" i="11"/>
  <c r="Z278" i="11"/>
  <c r="AA278" i="11"/>
  <c r="Z279" i="11"/>
  <c r="AA279" i="11"/>
  <c r="Z280" i="11"/>
  <c r="AA280" i="11"/>
  <c r="Z281" i="11"/>
  <c r="AA281" i="11"/>
  <c r="Z282" i="11"/>
  <c r="AA282" i="11"/>
  <c r="Z283" i="11"/>
  <c r="AA283" i="11"/>
  <c r="Z284" i="11"/>
  <c r="AA284" i="11"/>
  <c r="Z285" i="11"/>
  <c r="AA285" i="11"/>
  <c r="O264" i="11"/>
  <c r="O265" i="11"/>
  <c r="O266" i="11"/>
  <c r="O267" i="11"/>
  <c r="O268" i="11"/>
  <c r="O269" i="11"/>
  <c r="O270" i="11"/>
  <c r="O271" i="11"/>
  <c r="O272" i="11"/>
  <c r="O273" i="11"/>
  <c r="O274" i="11"/>
  <c r="O275" i="11"/>
  <c r="O276" i="11"/>
  <c r="H4" i="11"/>
  <c r="AA12" i="11"/>
  <c r="AB12" i="11" s="1"/>
  <c r="AA13" i="11"/>
  <c r="AA14" i="11"/>
  <c r="AA15" i="11"/>
  <c r="AA16" i="11"/>
  <c r="AF16" i="11" s="1"/>
  <c r="AA17" i="11"/>
  <c r="AF17" i="11" s="1"/>
  <c r="AA18" i="11"/>
  <c r="AF18" i="11" s="1"/>
  <c r="AA19" i="11"/>
  <c r="AA20" i="11"/>
  <c r="AF20" i="11" s="1"/>
  <c r="AA21" i="11"/>
  <c r="AF21" i="11" s="1"/>
  <c r="AA22" i="11"/>
  <c r="AF22" i="11" s="1"/>
  <c r="AA23" i="11"/>
  <c r="AA24" i="11"/>
  <c r="AF24" i="11" s="1"/>
  <c r="AA25" i="11"/>
  <c r="AF25" i="11" s="1"/>
  <c r="AA26" i="11"/>
  <c r="AF26" i="11" s="1"/>
  <c r="AA27" i="11"/>
  <c r="AA28" i="11"/>
  <c r="AF28" i="11" s="1"/>
  <c r="AA29" i="11"/>
  <c r="AF29" i="11" s="1"/>
  <c r="AA30" i="11"/>
  <c r="AF30" i="11" s="1"/>
  <c r="AA31" i="11"/>
  <c r="AA32" i="11"/>
  <c r="AF32" i="11" s="1"/>
  <c r="AA33" i="11"/>
  <c r="AF33" i="11" s="1"/>
  <c r="AA34" i="11"/>
  <c r="AF34" i="11" s="1"/>
  <c r="AA35" i="11"/>
  <c r="AA36" i="11"/>
  <c r="AF36" i="11" s="1"/>
  <c r="AA37" i="11"/>
  <c r="AF37" i="11" s="1"/>
  <c r="AA38" i="11"/>
  <c r="AF38" i="11" s="1"/>
  <c r="AA39" i="11"/>
  <c r="AA40" i="11"/>
  <c r="AF40" i="11" s="1"/>
  <c r="AA41" i="11"/>
  <c r="AF41" i="11" s="1"/>
  <c r="AA42" i="11"/>
  <c r="AF42" i="11" s="1"/>
  <c r="AA43" i="11"/>
  <c r="AA44" i="11"/>
  <c r="AF44" i="11" s="1"/>
  <c r="AA257" i="11"/>
  <c r="AA258" i="11"/>
  <c r="AA259" i="11"/>
  <c r="AA260" i="11"/>
  <c r="AA261" i="11"/>
  <c r="AA262" i="11"/>
  <c r="AA263" i="11"/>
  <c r="AA264" i="11"/>
  <c r="AA265" i="11"/>
  <c r="AA266" i="11"/>
  <c r="AA267" i="11"/>
  <c r="AA268" i="11"/>
  <c r="AA269" i="11"/>
  <c r="AA286" i="11"/>
  <c r="AA287" i="11"/>
  <c r="AA288" i="11"/>
  <c r="AA289" i="11"/>
  <c r="AA301" i="11"/>
  <c r="AA302" i="11"/>
  <c r="Z14" i="11"/>
  <c r="Z15" i="11"/>
  <c r="Z16" i="11"/>
  <c r="Z17" i="11"/>
  <c r="Z18" i="11"/>
  <c r="Z19" i="11"/>
  <c r="Z20" i="11"/>
  <c r="Z21" i="11"/>
  <c r="Z22" i="11"/>
  <c r="Z23" i="11"/>
  <c r="Z24" i="11"/>
  <c r="Z25" i="11"/>
  <c r="Z26" i="11"/>
  <c r="Z27" i="11"/>
  <c r="Z28" i="11"/>
  <c r="Z29" i="11"/>
  <c r="Z30" i="11"/>
  <c r="Z31" i="11"/>
  <c r="Z32" i="11"/>
  <c r="Z33" i="11"/>
  <c r="Z34" i="11"/>
  <c r="Z35" i="11"/>
  <c r="Z36" i="11"/>
  <c r="Z37" i="11"/>
  <c r="Z38" i="11"/>
  <c r="Z39" i="11"/>
  <c r="Z40" i="11"/>
  <c r="Z41" i="11"/>
  <c r="Z42" i="11"/>
  <c r="Z43" i="11"/>
  <c r="Z44" i="11"/>
  <c r="Z257" i="11"/>
  <c r="Z258" i="11"/>
  <c r="Z259" i="11"/>
  <c r="Z260" i="11"/>
  <c r="Z261" i="11"/>
  <c r="Z262" i="11"/>
  <c r="Z263" i="11"/>
  <c r="Z264" i="11"/>
  <c r="Z265" i="11"/>
  <c r="Z266" i="11"/>
  <c r="Z267" i="11"/>
  <c r="Z268" i="11"/>
  <c r="Z269" i="11"/>
  <c r="Z286" i="11"/>
  <c r="Z287" i="11"/>
  <c r="Z288" i="11"/>
  <c r="Z289" i="11"/>
  <c r="Z301" i="11"/>
  <c r="Z302" i="11"/>
  <c r="O13" i="11"/>
  <c r="O14" i="11"/>
  <c r="O50" i="11"/>
  <c r="O51" i="11"/>
  <c r="O52" i="11"/>
  <c r="O54" i="11"/>
  <c r="O55" i="11"/>
  <c r="O56" i="11"/>
  <c r="O58" i="11"/>
  <c r="O59" i="11"/>
  <c r="O60" i="11"/>
  <c r="O62" i="11"/>
  <c r="O63" i="11"/>
  <c r="O64" i="11"/>
  <c r="O66" i="11"/>
  <c r="O67" i="11"/>
  <c r="O68" i="11"/>
  <c r="O70" i="11"/>
  <c r="O71" i="11"/>
  <c r="O72" i="11"/>
  <c r="O74" i="11"/>
  <c r="O75" i="11"/>
  <c r="O76" i="11"/>
  <c r="O78" i="11"/>
  <c r="O79" i="11"/>
  <c r="O80" i="11"/>
  <c r="O82" i="11"/>
  <c r="O83" i="11"/>
  <c r="O84" i="11"/>
  <c r="O85" i="11"/>
  <c r="O86" i="11"/>
  <c r="O87" i="11"/>
  <c r="O88" i="11"/>
  <c r="O89" i="11"/>
  <c r="O90" i="11"/>
  <c r="O91" i="11"/>
  <c r="O92" i="11"/>
  <c r="O277" i="11"/>
  <c r="O278" i="11"/>
  <c r="O279" i="11"/>
  <c r="O280" i="11"/>
  <c r="O281" i="11"/>
  <c r="O282" i="11"/>
  <c r="O283" i="11"/>
  <c r="O284" i="11"/>
  <c r="O299" i="11"/>
  <c r="O300" i="11"/>
  <c r="O301" i="11"/>
  <c r="O302" i="11"/>
  <c r="Q299" i="11"/>
  <c r="AD91" i="11"/>
  <c r="AD87" i="11"/>
  <c r="AD84" i="11"/>
  <c r="AD83" i="11"/>
  <c r="AD79" i="11"/>
  <c r="AD75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5" i="11"/>
  <c r="AD51" i="11"/>
  <c r="AD50" i="11"/>
  <c r="B14" i="11" l="1"/>
  <c r="AF83" i="11"/>
  <c r="AF297" i="11"/>
  <c r="AF82" i="11"/>
  <c r="AF50" i="11"/>
  <c r="AF66" i="11"/>
  <c r="AF67" i="11"/>
  <c r="AD125" i="11"/>
  <c r="AD54" i="11"/>
  <c r="AD145" i="11"/>
  <c r="AD74" i="11"/>
  <c r="AD157" i="11"/>
  <c r="AD86" i="11"/>
  <c r="AF60" i="11"/>
  <c r="AD277" i="11"/>
  <c r="AF260" i="11"/>
  <c r="AF114" i="11"/>
  <c r="AF43" i="11"/>
  <c r="AF110" i="11"/>
  <c r="AF39" i="11"/>
  <c r="AF106" i="11"/>
  <c r="AF35" i="11"/>
  <c r="AF102" i="11"/>
  <c r="AF31" i="11"/>
  <c r="AF98" i="11"/>
  <c r="AF27" i="11"/>
  <c r="AF94" i="11"/>
  <c r="AF23" i="11"/>
  <c r="AF90" i="11"/>
  <c r="AF19" i="11"/>
  <c r="AF86" i="11"/>
  <c r="AF15" i="11"/>
  <c r="AF54" i="11"/>
  <c r="AF70" i="11"/>
  <c r="AF51" i="11"/>
  <c r="AF64" i="11"/>
  <c r="AF71" i="11"/>
  <c r="AF52" i="11"/>
  <c r="AD129" i="11"/>
  <c r="AD58" i="11"/>
  <c r="AD149" i="11"/>
  <c r="AD78" i="11"/>
  <c r="AD161" i="11"/>
  <c r="AD90" i="11"/>
  <c r="AD123" i="11"/>
  <c r="AD52" i="11"/>
  <c r="AD127" i="11"/>
  <c r="AD56" i="11"/>
  <c r="AD143" i="11"/>
  <c r="AD72" i="11"/>
  <c r="AD151" i="11"/>
  <c r="AD80" i="11"/>
  <c r="AD159" i="11"/>
  <c r="AD88" i="11"/>
  <c r="AD163" i="11"/>
  <c r="AD92" i="11"/>
  <c r="AF14" i="11"/>
  <c r="AF58" i="11"/>
  <c r="AF74" i="11"/>
  <c r="AF59" i="11"/>
  <c r="AF72" i="11"/>
  <c r="AF55" i="11"/>
  <c r="AF75" i="11"/>
  <c r="AF68" i="11"/>
  <c r="AD153" i="11"/>
  <c r="AD82" i="11"/>
  <c r="AD147" i="11"/>
  <c r="AD76" i="11"/>
  <c r="AD124" i="11"/>
  <c r="AD53" i="11"/>
  <c r="AD128" i="11"/>
  <c r="AD57" i="11"/>
  <c r="AD144" i="11"/>
  <c r="AD73" i="11"/>
  <c r="AD148" i="11"/>
  <c r="AD77" i="11"/>
  <c r="AD152" i="11"/>
  <c r="AD81" i="11"/>
  <c r="AD160" i="11"/>
  <c r="AD89" i="11"/>
  <c r="AF152" i="11"/>
  <c r="AF81" i="11"/>
  <c r="AF148" i="11"/>
  <c r="AF77" i="11"/>
  <c r="AF144" i="11"/>
  <c r="AF73" i="11"/>
  <c r="AF140" i="11"/>
  <c r="AF69" i="11"/>
  <c r="AF136" i="11"/>
  <c r="AF65" i="11"/>
  <c r="AF132" i="11"/>
  <c r="AF61" i="11"/>
  <c r="AF128" i="11"/>
  <c r="AF57" i="11"/>
  <c r="AF124" i="11"/>
  <c r="AF53" i="11"/>
  <c r="AF13" i="11"/>
  <c r="AF62" i="11"/>
  <c r="AF78" i="11"/>
  <c r="AF56" i="11"/>
  <c r="AF80" i="11"/>
  <c r="AF63" i="11"/>
  <c r="AF79" i="11"/>
  <c r="AF76" i="11"/>
  <c r="AF175" i="11"/>
  <c r="AF104" i="11"/>
  <c r="AF159" i="11"/>
  <c r="AF88" i="11"/>
  <c r="AD192" i="11"/>
  <c r="AD121" i="11"/>
  <c r="AD204" i="11"/>
  <c r="AD133" i="11"/>
  <c r="AD208" i="11"/>
  <c r="AD137" i="11"/>
  <c r="AD212" i="11"/>
  <c r="AD141" i="11"/>
  <c r="AF186" i="11"/>
  <c r="AF115" i="11"/>
  <c r="AF182" i="11"/>
  <c r="AF111" i="11"/>
  <c r="AF178" i="11"/>
  <c r="AF107" i="11"/>
  <c r="AF174" i="11"/>
  <c r="AF103" i="11"/>
  <c r="AF170" i="11"/>
  <c r="AF99" i="11"/>
  <c r="AF166" i="11"/>
  <c r="AF95" i="11"/>
  <c r="AF162" i="11"/>
  <c r="AF91" i="11"/>
  <c r="AF158" i="11"/>
  <c r="AF87" i="11"/>
  <c r="AF121" i="11"/>
  <c r="AF137" i="11"/>
  <c r="AF153" i="11"/>
  <c r="AF143" i="11"/>
  <c r="AF126" i="11"/>
  <c r="AF146" i="11"/>
  <c r="AF127" i="11"/>
  <c r="AD207" i="11"/>
  <c r="AD136" i="11"/>
  <c r="AF183" i="11"/>
  <c r="AF112" i="11"/>
  <c r="AF171" i="11"/>
  <c r="AF100" i="11"/>
  <c r="AF163" i="11"/>
  <c r="AF92" i="11"/>
  <c r="AD193" i="11"/>
  <c r="AD122" i="11"/>
  <c r="AD197" i="11"/>
  <c r="AD126" i="11"/>
  <c r="AD201" i="11"/>
  <c r="AD130" i="11"/>
  <c r="AD205" i="11"/>
  <c r="AD134" i="11"/>
  <c r="AD209" i="11"/>
  <c r="AD138" i="11"/>
  <c r="AD213" i="11"/>
  <c r="AD142" i="11"/>
  <c r="AD217" i="11"/>
  <c r="AD146" i="11"/>
  <c r="AD221" i="11"/>
  <c r="AD150" i="11"/>
  <c r="AD225" i="11"/>
  <c r="AD154" i="11"/>
  <c r="Q87" i="11"/>
  <c r="AD158" i="11"/>
  <c r="Q91" i="11"/>
  <c r="AD162" i="11"/>
  <c r="AF125" i="11"/>
  <c r="AF141" i="11"/>
  <c r="AF151" i="11"/>
  <c r="AF134" i="11"/>
  <c r="AF150" i="11"/>
  <c r="AF139" i="11"/>
  <c r="AD203" i="11"/>
  <c r="AD132" i="11"/>
  <c r="AD211" i="11"/>
  <c r="AD140" i="11"/>
  <c r="AF179" i="11"/>
  <c r="AF108" i="11"/>
  <c r="AF167" i="11"/>
  <c r="AF96" i="11"/>
  <c r="AF155" i="11"/>
  <c r="AF84" i="11"/>
  <c r="AD202" i="11"/>
  <c r="AD131" i="11"/>
  <c r="AD206" i="11"/>
  <c r="AD135" i="11"/>
  <c r="AD210" i="11"/>
  <c r="AD139" i="11"/>
  <c r="Q84" i="11"/>
  <c r="AD155" i="11"/>
  <c r="AF184" i="11"/>
  <c r="AF113" i="11"/>
  <c r="AF180" i="11"/>
  <c r="AF109" i="11"/>
  <c r="AF176" i="11"/>
  <c r="AF105" i="11"/>
  <c r="AF172" i="11"/>
  <c r="AF101" i="11"/>
  <c r="AF168" i="11"/>
  <c r="AF97" i="11"/>
  <c r="AF164" i="11"/>
  <c r="AF93" i="11"/>
  <c r="AF160" i="11"/>
  <c r="AF89" i="11"/>
  <c r="AF85" i="11"/>
  <c r="AF129" i="11"/>
  <c r="AF145" i="11"/>
  <c r="AF122" i="11"/>
  <c r="AF131" i="11"/>
  <c r="AF138" i="11"/>
  <c r="AF154" i="11"/>
  <c r="AF147" i="11"/>
  <c r="Q57" i="11"/>
  <c r="AD199" i="11"/>
  <c r="Q81" i="11"/>
  <c r="AD223" i="11"/>
  <c r="O77" i="11"/>
  <c r="AF219" i="11"/>
  <c r="O65" i="11"/>
  <c r="AF207" i="11"/>
  <c r="Q54" i="11"/>
  <c r="AD196" i="11"/>
  <c r="Q58" i="11"/>
  <c r="AD200" i="11"/>
  <c r="Q74" i="11"/>
  <c r="AD216" i="11"/>
  <c r="Q78" i="11"/>
  <c r="AD220" i="11"/>
  <c r="Q82" i="11"/>
  <c r="AD224" i="11"/>
  <c r="AF204" i="11"/>
  <c r="AF220" i="11"/>
  <c r="AF197" i="11"/>
  <c r="AF217" i="11"/>
  <c r="AF198" i="11"/>
  <c r="AF214" i="11"/>
  <c r="Q73" i="11"/>
  <c r="AD215" i="11"/>
  <c r="O81" i="11"/>
  <c r="AF223" i="11"/>
  <c r="O69" i="11"/>
  <c r="AF211" i="11"/>
  <c r="O57" i="11"/>
  <c r="AF199" i="11"/>
  <c r="AF256" i="11"/>
  <c r="AF185" i="11"/>
  <c r="AF252" i="11"/>
  <c r="AF181" i="11"/>
  <c r="AF248" i="11"/>
  <c r="AF177" i="11"/>
  <c r="AF244" i="11"/>
  <c r="AF173" i="11"/>
  <c r="AF240" i="11"/>
  <c r="AF169" i="11"/>
  <c r="AF236" i="11"/>
  <c r="AF165" i="11"/>
  <c r="AF232" i="11"/>
  <c r="AF161" i="11"/>
  <c r="AF228" i="11"/>
  <c r="AF157" i="11"/>
  <c r="AF192" i="11"/>
  <c r="AF208" i="11"/>
  <c r="AF224" i="11"/>
  <c r="AF205" i="11"/>
  <c r="AF221" i="11"/>
  <c r="AF202" i="11"/>
  <c r="AF218" i="11"/>
  <c r="Q53" i="11"/>
  <c r="AD195" i="11"/>
  <c r="Q77" i="11"/>
  <c r="AD219" i="11"/>
  <c r="O73" i="11"/>
  <c r="AF215" i="11"/>
  <c r="O61" i="11"/>
  <c r="AF203" i="11"/>
  <c r="O53" i="11"/>
  <c r="AF195" i="11"/>
  <c r="Q52" i="11"/>
  <c r="AD194" i="11"/>
  <c r="Q56" i="11"/>
  <c r="AD198" i="11"/>
  <c r="Q72" i="11"/>
  <c r="AD214" i="11"/>
  <c r="Q76" i="11"/>
  <c r="AD218" i="11"/>
  <c r="Q80" i="11"/>
  <c r="AD222" i="11"/>
  <c r="AF156" i="11"/>
  <c r="AF196" i="11"/>
  <c r="AF212" i="11"/>
  <c r="AF193" i="11"/>
  <c r="AF209" i="11"/>
  <c r="AF225" i="11"/>
  <c r="AF206" i="11"/>
  <c r="AF222" i="11"/>
  <c r="Q119" i="11"/>
  <c r="Q66" i="11"/>
  <c r="Q143" i="11"/>
  <c r="Q90" i="11"/>
  <c r="Q112" i="11"/>
  <c r="Q59" i="11"/>
  <c r="Q124" i="11"/>
  <c r="Q71" i="11"/>
  <c r="Q103" i="11"/>
  <c r="Q50" i="11"/>
  <c r="Q115" i="11"/>
  <c r="Q62" i="11"/>
  <c r="Q123" i="11"/>
  <c r="Q70" i="11"/>
  <c r="Q104" i="11"/>
  <c r="Q51" i="11"/>
  <c r="Q116" i="11"/>
  <c r="Q63" i="11"/>
  <c r="Q128" i="11"/>
  <c r="Q75" i="11"/>
  <c r="Q136" i="11"/>
  <c r="Q83" i="11"/>
  <c r="Q113" i="11"/>
  <c r="Q60" i="11"/>
  <c r="Q117" i="11"/>
  <c r="Q64" i="11"/>
  <c r="Q121" i="11"/>
  <c r="Q68" i="11"/>
  <c r="Q141" i="11"/>
  <c r="Q88" i="11"/>
  <c r="Q145" i="11"/>
  <c r="Q92" i="11"/>
  <c r="Q139" i="11"/>
  <c r="Q86" i="11"/>
  <c r="Q108" i="11"/>
  <c r="Q55" i="11"/>
  <c r="Q120" i="11"/>
  <c r="Q67" i="11"/>
  <c r="Q132" i="11"/>
  <c r="Q79" i="11"/>
  <c r="Q114" i="11"/>
  <c r="Q61" i="11"/>
  <c r="Q118" i="11"/>
  <c r="Q65" i="11"/>
  <c r="Q122" i="11"/>
  <c r="Q69" i="11"/>
  <c r="Q138" i="11"/>
  <c r="Q85" i="11"/>
  <c r="Q142" i="11"/>
  <c r="Q89" i="11"/>
  <c r="Q237" i="11"/>
  <c r="Q131" i="11"/>
  <c r="Q213" i="11"/>
  <c r="Q107" i="11"/>
  <c r="Q233" i="11"/>
  <c r="Q127" i="11"/>
  <c r="Q250" i="11"/>
  <c r="Q144" i="11"/>
  <c r="Q211" i="11"/>
  <c r="Q105" i="11"/>
  <c r="Q215" i="11"/>
  <c r="Q109" i="11"/>
  <c r="Q231" i="11"/>
  <c r="Q125" i="11"/>
  <c r="Q235" i="11"/>
  <c r="Q129" i="11"/>
  <c r="Q239" i="11"/>
  <c r="Q133" i="11"/>
  <c r="Q243" i="11"/>
  <c r="Q137" i="11"/>
  <c r="Q217" i="11"/>
  <c r="Q111" i="11"/>
  <c r="Q241" i="11"/>
  <c r="Q135" i="11"/>
  <c r="Q246" i="11"/>
  <c r="Q140" i="11"/>
  <c r="Q212" i="11"/>
  <c r="Q106" i="11"/>
  <c r="Q216" i="11"/>
  <c r="Q110" i="11"/>
  <c r="Q232" i="11"/>
  <c r="Q126" i="11"/>
  <c r="Q236" i="11"/>
  <c r="Q130" i="11"/>
  <c r="Q240" i="11"/>
  <c r="Q134" i="11"/>
  <c r="AD228" i="11"/>
  <c r="Q209" i="11"/>
  <c r="Q274" i="11"/>
  <c r="Q221" i="11"/>
  <c r="Q245" i="11"/>
  <c r="Q20" i="11"/>
  <c r="Q214" i="11"/>
  <c r="AD241" i="11"/>
  <c r="Q222" i="11"/>
  <c r="Q32" i="11"/>
  <c r="Q226" i="11"/>
  <c r="AD253" i="11"/>
  <c r="Q234" i="11"/>
  <c r="Q260" i="11"/>
  <c r="Q242" i="11"/>
  <c r="Q272" i="11"/>
  <c r="Q219" i="11"/>
  <c r="Q276" i="11"/>
  <c r="Q223" i="11"/>
  <c r="Q280" i="11"/>
  <c r="Q227" i="11"/>
  <c r="Q247" i="11"/>
  <c r="Q293" i="11"/>
  <c r="Q251" i="11"/>
  <c r="Q278" i="11"/>
  <c r="Q225" i="11"/>
  <c r="AD283" i="11"/>
  <c r="Q229" i="11"/>
  <c r="Q291" i="11"/>
  <c r="Q249" i="11"/>
  <c r="Q16" i="11"/>
  <c r="Q210" i="11"/>
  <c r="AD237" i="11"/>
  <c r="Q218" i="11"/>
  <c r="AD249" i="11"/>
  <c r="Q230" i="11"/>
  <c r="Q44" i="11"/>
  <c r="Q238" i="11"/>
  <c r="Q273" i="11"/>
  <c r="Q220" i="11"/>
  <c r="Q277" i="11"/>
  <c r="Q224" i="11"/>
  <c r="AD282" i="11"/>
  <c r="Q228" i="11"/>
  <c r="Q244" i="11"/>
  <c r="Q248" i="11"/>
  <c r="AD265" i="11"/>
  <c r="AD269" i="11"/>
  <c r="Q292" i="11"/>
  <c r="Q300" i="11"/>
  <c r="AD281" i="11"/>
  <c r="Q282" i="11"/>
  <c r="AF300" i="11"/>
  <c r="AF292" i="11"/>
  <c r="AF288" i="11"/>
  <c r="AF268" i="11"/>
  <c r="AF264" i="11"/>
  <c r="Q279" i="11"/>
  <c r="Q275" i="11"/>
  <c r="Q271" i="11"/>
  <c r="AD280" i="11"/>
  <c r="AD274" i="11"/>
  <c r="AF263" i="11"/>
  <c r="AD275" i="11"/>
  <c r="AD279" i="11"/>
  <c r="Q281" i="11"/>
  <c r="AB281" i="11"/>
  <c r="AF282" i="11"/>
  <c r="AB277" i="11"/>
  <c r="AF278" i="11"/>
  <c r="AB273" i="11"/>
  <c r="AF274" i="11"/>
  <c r="AD230" i="11"/>
  <c r="Q21" i="11"/>
  <c r="AD238" i="11"/>
  <c r="AD242" i="11"/>
  <c r="Q33" i="11"/>
  <c r="Q37" i="11"/>
  <c r="AD254" i="11"/>
  <c r="AD258" i="11"/>
  <c r="Q261" i="11"/>
  <c r="Q265" i="11"/>
  <c r="AD270" i="11"/>
  <c r="Q302" i="11"/>
  <c r="AF299" i="11"/>
  <c r="AF291" i="11"/>
  <c r="AB286" i="11"/>
  <c r="AF287" i="11"/>
  <c r="AB266" i="11"/>
  <c r="AF267" i="11"/>
  <c r="AB258" i="11"/>
  <c r="AF259" i="11"/>
  <c r="AB42" i="11"/>
  <c r="AF255" i="11"/>
  <c r="AB38" i="11"/>
  <c r="AF251" i="11"/>
  <c r="AB34" i="11"/>
  <c r="AF247" i="11"/>
  <c r="AB30" i="11"/>
  <c r="AF243" i="11"/>
  <c r="AB26" i="11"/>
  <c r="AF239" i="11"/>
  <c r="AB22" i="11"/>
  <c r="AF235" i="11"/>
  <c r="AB18" i="11"/>
  <c r="AF231" i="11"/>
  <c r="AB14" i="11"/>
  <c r="AF227" i="11"/>
  <c r="AB284" i="11"/>
  <c r="AF285" i="11"/>
  <c r="AB282" i="11"/>
  <c r="AF283" i="11"/>
  <c r="AB278" i="11"/>
  <c r="AF279" i="11"/>
  <c r="AB274" i="11"/>
  <c r="AF275" i="11"/>
  <c r="AB270" i="11"/>
  <c r="AF271" i="11"/>
  <c r="AD231" i="11"/>
  <c r="AD235" i="11"/>
  <c r="AD239" i="11"/>
  <c r="AD243" i="11"/>
  <c r="AD247" i="11"/>
  <c r="AD251" i="11"/>
  <c r="AD255" i="11"/>
  <c r="AD259" i="11"/>
  <c r="AD263" i="11"/>
  <c r="AD267" i="11"/>
  <c r="AD271" i="11"/>
  <c r="AB302" i="11"/>
  <c r="AF302" i="11"/>
  <c r="AF298" i="11"/>
  <c r="AB289" i="11"/>
  <c r="AF290" i="11"/>
  <c r="AB269" i="11"/>
  <c r="AF270" i="11"/>
  <c r="AB265" i="11"/>
  <c r="AF266" i="11"/>
  <c r="AB261" i="11"/>
  <c r="AF262" i="11"/>
  <c r="AB257" i="11"/>
  <c r="AF258" i="11"/>
  <c r="AB41" i="11"/>
  <c r="AF254" i="11"/>
  <c r="AB37" i="11"/>
  <c r="AF250" i="11"/>
  <c r="AB33" i="11"/>
  <c r="AF246" i="11"/>
  <c r="AB29" i="11"/>
  <c r="AF242" i="11"/>
  <c r="AB25" i="11"/>
  <c r="AF238" i="11"/>
  <c r="AB21" i="11"/>
  <c r="AF234" i="11"/>
  <c r="AB17" i="11"/>
  <c r="AF230" i="11"/>
  <c r="AB13" i="11"/>
  <c r="AF226" i="11"/>
  <c r="AB279" i="11"/>
  <c r="AF280" i="11"/>
  <c r="AB275" i="11"/>
  <c r="AF276" i="11"/>
  <c r="AB271" i="11"/>
  <c r="AF272" i="11"/>
  <c r="AD232" i="11"/>
  <c r="AD236" i="11"/>
  <c r="AD240" i="11"/>
  <c r="AD244" i="11"/>
  <c r="AD248" i="11"/>
  <c r="Q39" i="11"/>
  <c r="AD256" i="11"/>
  <c r="AD260" i="11"/>
  <c r="AD264" i="11"/>
  <c r="Q267" i="11"/>
  <c r="Q284" i="11"/>
  <c r="AF301" i="11"/>
  <c r="AF293" i="11"/>
  <c r="AB288" i="11"/>
  <c r="AF289" i="11"/>
  <c r="AF269" i="11"/>
  <c r="AF265" i="11"/>
  <c r="AB260" i="11"/>
  <c r="AF261" i="11"/>
  <c r="AB44" i="11"/>
  <c r="AF257" i="11"/>
  <c r="AF253" i="11"/>
  <c r="AF249" i="11"/>
  <c r="AB32" i="11"/>
  <c r="AF245" i="11"/>
  <c r="AB28" i="11"/>
  <c r="AF241" i="11"/>
  <c r="AF237" i="11"/>
  <c r="AF233" i="11"/>
  <c r="AB16" i="11"/>
  <c r="AF229" i="11"/>
  <c r="AB285" i="11"/>
  <c r="AF286" i="11"/>
  <c r="AB283" i="11"/>
  <c r="AF284" i="11"/>
  <c r="AB280" i="11"/>
  <c r="AF281" i="11"/>
  <c r="AB276" i="11"/>
  <c r="AF277" i="11"/>
  <c r="AB272" i="11"/>
  <c r="AF273" i="11"/>
  <c r="Q270" i="11"/>
  <c r="O12" i="11"/>
  <c r="AF12" i="11"/>
  <c r="AD285" i="11"/>
  <c r="AD284" i="11"/>
  <c r="AD286" i="11"/>
  <c r="AD287" i="11"/>
  <c r="AD288" i="11"/>
  <c r="AD289" i="11"/>
  <c r="AD290" i="11"/>
  <c r="AD291" i="11"/>
  <c r="AD292" i="11"/>
  <c r="AD293" i="11"/>
  <c r="AD298" i="11"/>
  <c r="AD299" i="11"/>
  <c r="AD301" i="11"/>
  <c r="Q288" i="11"/>
  <c r="Q285" i="11"/>
  <c r="Q283" i="11"/>
  <c r="AD272" i="11"/>
  <c r="AD276" i="11"/>
  <c r="AD300" i="11"/>
  <c r="AB268" i="11"/>
  <c r="AB40" i="11"/>
  <c r="AB24" i="11"/>
  <c r="AB301" i="11"/>
  <c r="AB264" i="11"/>
  <c r="AB36" i="11"/>
  <c r="AB20" i="11"/>
  <c r="AB287" i="11"/>
  <c r="AB267" i="11"/>
  <c r="AB263" i="11"/>
  <c r="AB259" i="11"/>
  <c r="AB43" i="11"/>
  <c r="AB39" i="11"/>
  <c r="AB35" i="11"/>
  <c r="AB31" i="11"/>
  <c r="AB27" i="11"/>
  <c r="AB23" i="11"/>
  <c r="AB19" i="11"/>
  <c r="AB15" i="11"/>
  <c r="AB262" i="11"/>
  <c r="AD273" i="11"/>
  <c r="AD261" i="11"/>
  <c r="AD268" i="11"/>
  <c r="Q287" i="11"/>
  <c r="Q43" i="11"/>
  <c r="Q27" i="11"/>
  <c r="Q23" i="11"/>
  <c r="Q263" i="11"/>
  <c r="Q35" i="11"/>
  <c r="Q19" i="11"/>
  <c r="Q259" i="11"/>
  <c r="Q31" i="11"/>
  <c r="Q15" i="11"/>
  <c r="AD14" i="11"/>
  <c r="Q286" i="11"/>
  <c r="Q266" i="11"/>
  <c r="Q262" i="11"/>
  <c r="Q258" i="11"/>
  <c r="Q42" i="11"/>
  <c r="Q38" i="11"/>
  <c r="Q34" i="11"/>
  <c r="Q30" i="11"/>
  <c r="Q26" i="11"/>
  <c r="Q22" i="11"/>
  <c r="Q18" i="11"/>
  <c r="Q289" i="11"/>
  <c r="Q269" i="11"/>
  <c r="Q257" i="11"/>
  <c r="Q41" i="11"/>
  <c r="Q29" i="11"/>
  <c r="Q25" i="11"/>
  <c r="Q17" i="11"/>
  <c r="Q301" i="11"/>
  <c r="Q268" i="11"/>
  <c r="Q264" i="11"/>
  <c r="Q40" i="11"/>
  <c r="Q36" i="11"/>
  <c r="Q28" i="11"/>
  <c r="Q24" i="11"/>
  <c r="AD233" i="11"/>
  <c r="AD245" i="11"/>
  <c r="AD257" i="11"/>
  <c r="AD229" i="11"/>
  <c r="AD252" i="11"/>
  <c r="AD262" i="11"/>
  <c r="AD278" i="11"/>
  <c r="AD246" i="11"/>
  <c r="AD302" i="11"/>
  <c r="AD250" i="11"/>
  <c r="AD266" i="11"/>
  <c r="AD234" i="11"/>
  <c r="L3" i="2"/>
  <c r="AD156" i="11" l="1"/>
  <c r="AD85" i="11"/>
  <c r="AD227" i="11"/>
  <c r="Q14" i="11"/>
  <c r="Q13" i="11"/>
  <c r="AD226" i="11"/>
  <c r="AD12" i="11"/>
  <c r="AQ14" i="11" l="1"/>
  <c r="G17" i="13" s="1"/>
  <c r="AE9" i="11" s="1"/>
  <c r="Q12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CB</author>
    <author>Nuno Baptista</author>
  </authors>
  <commentList>
    <comment ref="C11" authorId="0" shapeId="0" xr:uid="{4EBEB44B-260A-42B0-B3F1-9433B2BF00ED}">
      <text/>
    </comment>
    <comment ref="E11" authorId="0" shapeId="0" xr:uid="{2ADFC5C8-0E46-4FE9-9D9D-D583A42974E1}">
      <text/>
    </comment>
    <comment ref="F11" authorId="0" shapeId="0" xr:uid="{BA056D2A-0927-439A-B039-39398DF9C1EC}">
      <text/>
    </comment>
    <comment ref="G11" authorId="0" shapeId="0" xr:uid="{502DF6C4-FF4D-4258-90CC-CCB25FF57A52}">
      <text/>
    </comment>
    <comment ref="H11" authorId="0" shapeId="0" xr:uid="{85C12F12-23D4-44D2-97AE-D9A820E3FC43}">
      <text/>
    </comment>
    <comment ref="I11" authorId="0" shapeId="0" xr:uid="{1CAA535E-07CC-4AB8-AC39-D35E80A87F01}">
      <text/>
    </comment>
    <comment ref="J11" authorId="0" shapeId="0" xr:uid="{C076D53F-4EA6-4B4E-AB78-5C5C873C67E3}">
      <text/>
    </comment>
    <comment ref="M11" authorId="1" shapeId="0" xr:uid="{F711D383-FA41-4A5B-9E81-23CAEDEF3561}">
      <text>
        <r>
          <rPr>
            <sz val="11"/>
            <color indexed="81"/>
            <rFont val="Tahoma"/>
            <family val="2"/>
          </rPr>
          <t>Informação consta no Relatório do PQ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1" authorId="1" shapeId="0" xr:uid="{EDADF985-8C5C-474E-A611-99B12823D05B}">
      <text>
        <r>
          <rPr>
            <sz val="11"/>
            <color indexed="81"/>
            <rFont val="Tahoma"/>
            <family val="2"/>
          </rPr>
          <t xml:space="preserve">Informação consta no Relatório do PQ
</t>
        </r>
      </text>
    </comment>
    <comment ref="T11" authorId="0" shapeId="0" xr:uid="{9AF4E8A8-9455-4E2C-80AA-8654B6A8B21C}">
      <text/>
    </comment>
    <comment ref="U11" authorId="0" shapeId="0" xr:uid="{077CD812-9E14-4033-B21B-F79F84CD7376}">
      <text/>
    </comment>
    <comment ref="V11" authorId="0" shapeId="0" xr:uid="{B11D067C-8E8B-4765-968A-FCA3A8F26017}">
      <text/>
    </comment>
    <comment ref="W11" authorId="0" shapeId="0" xr:uid="{9961D66D-84E1-4496-8848-C1D3BE6FF3CD}">
      <text/>
    </comment>
    <comment ref="X11" authorId="0" shapeId="0" xr:uid="{4A76BEFC-F829-4436-810D-BFD83E6CCFD4}">
      <text/>
    </comment>
    <comment ref="Y11" authorId="0" shapeId="0" xr:uid="{9FB8B37B-4E1F-4306-9357-0FC3B7A0617C}">
      <text/>
    </comment>
    <comment ref="AF11" authorId="0" shapeId="0" xr:uid="{5FA827C0-6494-4B1A-B5AF-159706D0E067}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<sst xmlns="http://schemas.openxmlformats.org/spreadsheetml/2006/main" count="150" uniqueCount="133">
  <si>
    <t>C</t>
  </si>
  <si>
    <t>A</t>
  </si>
  <si>
    <t>E</t>
  </si>
  <si>
    <t>F</t>
  </si>
  <si>
    <t>B-</t>
  </si>
  <si>
    <t>A+</t>
  </si>
  <si>
    <t>D</t>
  </si>
  <si>
    <t>Restaurantes</t>
  </si>
  <si>
    <t>B</t>
  </si>
  <si>
    <t>Lojas</t>
  </si>
  <si>
    <t>Escritórios</t>
  </si>
  <si>
    <t>Hostels</t>
  </si>
  <si>
    <t>Filiais de bancos ou seguradoras</t>
  </si>
  <si>
    <t>Vendas por grosso</t>
  </si>
  <si>
    <t>Ensino superior</t>
  </si>
  <si>
    <t>Hospitais</t>
  </si>
  <si>
    <t>Tipologia principal</t>
  </si>
  <si>
    <t>Alojamentos locais</t>
  </si>
  <si>
    <t>Armazéns</t>
  </si>
  <si>
    <t>Bares</t>
  </si>
  <si>
    <t>Bibliotecas</t>
  </si>
  <si>
    <t>Bingos e clubes sociais</t>
  </si>
  <si>
    <t>Cabeleireiros e centros de estética</t>
  </si>
  <si>
    <t>Cafés</t>
  </si>
  <si>
    <t>Câmaras municipais</t>
  </si>
  <si>
    <t>Casinos</t>
  </si>
  <si>
    <t>Centros de tratamento e spa</t>
  </si>
  <si>
    <t>Centros de apoio a idosos e centros de dia (com dormida)</t>
  </si>
  <si>
    <t>Centros de apoio a idosos e centros de dia (sem dormida)</t>
  </si>
  <si>
    <r>
      <t>Centros de armazenagem de dados (</t>
    </r>
    <r>
      <rPr>
        <i/>
        <sz val="10"/>
        <color rgb="FF000000"/>
        <rFont val="Arial"/>
        <family val="2"/>
      </rPr>
      <t>data center</t>
    </r>
    <r>
      <rPr>
        <sz val="10"/>
        <color rgb="FF000000"/>
        <rFont val="Arial"/>
        <family val="2"/>
      </rPr>
      <t>)</t>
    </r>
  </si>
  <si>
    <t>Centros de saúde</t>
  </si>
  <si>
    <t>Clínicas com internamento</t>
  </si>
  <si>
    <t>Clínicas sem internamento</t>
  </si>
  <si>
    <t>Clubes desportivos com piscina</t>
  </si>
  <si>
    <t>Clubes desportivos sem piscina</t>
  </si>
  <si>
    <t>Complexos turísticos</t>
  </si>
  <si>
    <t>Conjuntos comerciais</t>
  </si>
  <si>
    <t>Cozinhas</t>
  </si>
  <si>
    <t>Creches</t>
  </si>
  <si>
    <t>Discotecas</t>
  </si>
  <si>
    <t>Ensino básico (1º ciclo)</t>
  </si>
  <si>
    <t>Ensino básico (2º e 3º ciclos)</t>
  </si>
  <si>
    <t>Ensino secundário</t>
  </si>
  <si>
    <t>Esquadras de polícia</t>
  </si>
  <si>
    <t>Estabelecimentos prisionais</t>
  </si>
  <si>
    <t>Estacionamentos</t>
  </si>
  <si>
    <t>Hipermercados</t>
  </si>
  <si>
    <t>Hotéis de 3 ou menos estrelas</t>
  </si>
  <si>
    <t>Hotéis de 4 ou mais estrelas</t>
  </si>
  <si>
    <t>Jardins de infância</t>
  </si>
  <si>
    <t>Laboratórios</t>
  </si>
  <si>
    <t>Laboratórios de análises clínicas</t>
  </si>
  <si>
    <t>Lavandarias</t>
  </si>
  <si>
    <t>Ministérios</t>
  </si>
  <si>
    <t>Museus e galerias</t>
  </si>
  <si>
    <t>Oficinas</t>
  </si>
  <si>
    <t>Pastelarias</t>
  </si>
  <si>
    <t>Piscinas cobertas aquecidas</t>
  </si>
  <si>
    <t>Pousadas da juventude</t>
  </si>
  <si>
    <t>Pré-escolar</t>
  </si>
  <si>
    <t>Prontos a comer</t>
  </si>
  <si>
    <t>Quartéis de bombeiros</t>
  </si>
  <si>
    <t>Residências de estudantes</t>
  </si>
  <si>
    <t>Restauração inserida em conjuntos comerciais</t>
  </si>
  <si>
    <t>Sedes de bancos ou seguradoras</t>
  </si>
  <si>
    <t>Supermercados</t>
  </si>
  <si>
    <t>Teatros e cinemas</t>
  </si>
  <si>
    <t>Tribunais</t>
  </si>
  <si>
    <t>Turismos rurais</t>
  </si>
  <si>
    <t>Zonas técnicas</t>
  </si>
  <si>
    <t>Tipo de CE</t>
  </si>
  <si>
    <t>Tipo de edifício</t>
  </si>
  <si>
    <t>Habitação</t>
  </si>
  <si>
    <t>Unifamiliar</t>
  </si>
  <si>
    <t>Multifamiliar</t>
  </si>
  <si>
    <t>NA</t>
  </si>
  <si>
    <t>-</t>
  </si>
  <si>
    <t>Classe energética</t>
  </si>
  <si>
    <t>Classes</t>
  </si>
  <si>
    <t>Rácios</t>
  </si>
  <si>
    <t>Poupanças</t>
  </si>
  <si>
    <t xml:space="preserve">Areas </t>
  </si>
  <si>
    <t>Rácio</t>
  </si>
  <si>
    <t>Histórico de versões</t>
  </si>
  <si>
    <t>Versão</t>
  </si>
  <si>
    <t>Nome do ficheiro</t>
  </si>
  <si>
    <t>Data da disponibilização</t>
  </si>
  <si>
    <t>Instruções de preenchimento:</t>
  </si>
  <si>
    <t>Células de preenchimento</t>
  </si>
  <si>
    <r>
      <t>Inputs</t>
    </r>
    <r>
      <rPr>
        <b/>
        <sz val="10"/>
        <color theme="1"/>
        <rFont val="Arial"/>
        <family val="2"/>
      </rPr>
      <t xml:space="preserve"> | Ex ante</t>
    </r>
  </si>
  <si>
    <t>Número  CE</t>
  </si>
  <si>
    <r>
      <t>Output</t>
    </r>
    <r>
      <rPr>
        <b/>
        <sz val="10"/>
        <color theme="1"/>
        <rFont val="Arial"/>
        <family val="2"/>
      </rPr>
      <t xml:space="preserve"> | Redução  Energia Primária</t>
    </r>
  </si>
  <si>
    <t>ID</t>
  </si>
  <si>
    <r>
      <t>Área
 [m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]</t>
    </r>
  </si>
  <si>
    <t>Comércio e Serviços</t>
  </si>
  <si>
    <r>
      <t>Inputs</t>
    </r>
    <r>
      <rPr>
        <b/>
        <sz val="10"/>
        <color theme="1"/>
        <rFont val="Arial"/>
        <family val="2"/>
      </rPr>
      <t xml:space="preserve"> | Ex post</t>
    </r>
  </si>
  <si>
    <t>Células de resultado</t>
  </si>
  <si>
    <r>
      <t>Outputs</t>
    </r>
    <r>
      <rPr>
        <b/>
        <sz val="10"/>
        <color theme="1"/>
        <rFont val="Arial"/>
        <family val="2"/>
      </rPr>
      <t xml:space="preserve"> | Redução das necessidades de Energia Primária</t>
    </r>
    <r>
      <rPr>
        <b/>
        <i/>
        <sz val="10"/>
        <color theme="1"/>
        <rFont val="Arial"/>
        <family val="2"/>
      </rPr>
      <t xml:space="preserve"> por edifício</t>
    </r>
  </si>
  <si>
    <t xml:space="preserve">  CÁLCULOS AUXILIARES- OCULTAR</t>
  </si>
  <si>
    <t>Redução Ponderada</t>
  </si>
  <si>
    <r>
      <t>Ntc [kWh</t>
    </r>
    <r>
      <rPr>
        <vertAlign val="subscript"/>
        <sz val="10"/>
        <rFont val="Arial"/>
        <family val="2"/>
      </rPr>
      <t>ep</t>
    </r>
    <r>
      <rPr>
        <sz val="10"/>
        <rFont val="Arial"/>
        <family val="2"/>
      </rPr>
      <t>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.ano]</t>
    </r>
  </si>
  <si>
    <r>
      <t>Nt 
[kWh</t>
    </r>
    <r>
      <rPr>
        <vertAlign val="subscript"/>
        <sz val="10"/>
        <rFont val="Arial"/>
        <family val="2"/>
      </rPr>
      <t>ep</t>
    </r>
    <r>
      <rPr>
        <sz val="10"/>
        <rFont val="Arial"/>
        <family val="2"/>
      </rPr>
      <t>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.ano]</t>
    </r>
  </si>
  <si>
    <r>
      <t>IEEpr,S-IEEprev,ren [kWh</t>
    </r>
    <r>
      <rPr>
        <vertAlign val="subscript"/>
        <sz val="10"/>
        <rFont val="Arial"/>
        <family val="2"/>
      </rPr>
      <t>ep</t>
    </r>
    <r>
      <rPr>
        <sz val="10"/>
        <rFont val="Arial"/>
        <family val="2"/>
      </rPr>
      <t>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.ano]</t>
    </r>
  </si>
  <si>
    <r>
      <t>IEEpr,T [kWh</t>
    </r>
    <r>
      <rPr>
        <vertAlign val="subscript"/>
        <sz val="10"/>
        <rFont val="Arial"/>
        <family val="2"/>
      </rPr>
      <t>ep</t>
    </r>
    <r>
      <rPr>
        <sz val="10"/>
        <rFont val="Arial"/>
        <family val="2"/>
      </rPr>
      <t>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.ano]</t>
    </r>
  </si>
  <si>
    <r>
      <t>IEEref,S [kWh</t>
    </r>
    <r>
      <rPr>
        <vertAlign val="subscript"/>
        <sz val="10"/>
        <rFont val="Arial"/>
        <family val="2"/>
      </rPr>
      <t>ep</t>
    </r>
    <r>
      <rPr>
        <sz val="10"/>
        <rFont val="Arial"/>
        <family val="2"/>
      </rPr>
      <t>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.ano]</t>
    </r>
  </si>
  <si>
    <r>
      <t>Energia Primária [kWh</t>
    </r>
    <r>
      <rPr>
        <vertAlign val="subscript"/>
        <sz val="10"/>
        <rFont val="Arial"/>
        <family val="2"/>
      </rPr>
      <t>ep</t>
    </r>
    <r>
      <rPr>
        <sz val="10"/>
        <rFont val="Arial"/>
        <family val="2"/>
      </rPr>
      <t>/ano]</t>
    </r>
  </si>
  <si>
    <t>Nº do Aviso</t>
  </si>
  <si>
    <t>Identificação do Beneficiário</t>
  </si>
  <si>
    <r>
      <rPr>
        <i/>
        <sz val="10"/>
        <color theme="1"/>
        <rFont val="Arial"/>
        <family val="2"/>
      </rPr>
      <t>Por extenso</t>
    </r>
    <r>
      <rPr>
        <sz val="10"/>
        <color theme="1"/>
        <rFont val="Arial"/>
        <family val="2"/>
      </rPr>
      <t xml:space="preserve">
</t>
    </r>
  </si>
  <si>
    <t>Sigla</t>
  </si>
  <si>
    <t>Numeração ID</t>
  </si>
  <si>
    <r>
      <rPr>
        <i/>
        <sz val="10"/>
        <color theme="1"/>
        <rFont val="Arial"/>
        <family val="2"/>
      </rPr>
      <t xml:space="preserve">Exemplo  "01/C13-i01/2021" </t>
    </r>
    <r>
      <rPr>
        <sz val="10"/>
        <color theme="1"/>
        <rFont val="Arial"/>
        <family val="2"/>
      </rPr>
      <t xml:space="preserve">
</t>
    </r>
  </si>
  <si>
    <t>Tipo de CE_ex-ante</t>
  </si>
  <si>
    <t>Tipo de CE_ex-post</t>
  </si>
  <si>
    <t>Ruína / Declaração Provisória</t>
  </si>
  <si>
    <t>Versão Inicial</t>
  </si>
  <si>
    <t>Descrição</t>
  </si>
  <si>
    <t>Redução das necessidades de Energia Primária [%]2</t>
  </si>
  <si>
    <t>Previsão novo Ntc [kWhep/m2.ano]</t>
  </si>
  <si>
    <t>Previsão novo IEEpr,S-IEEprev,ren [kWhep/m2.ano]</t>
  </si>
  <si>
    <t>Projeto - Redução das necessidades de Energia Primária [%]</t>
  </si>
  <si>
    <t>Obra - Redução das necessidades de Energia Primária [%]</t>
  </si>
  <si>
    <r>
      <t>Obra Ntc [kWh</t>
    </r>
    <r>
      <rPr>
        <vertAlign val="subscript"/>
        <sz val="10"/>
        <rFont val="Arial"/>
        <family val="2"/>
      </rPr>
      <t>ep</t>
    </r>
    <r>
      <rPr>
        <sz val="10"/>
        <rFont val="Arial"/>
        <family val="2"/>
      </rPr>
      <t>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.ano]</t>
    </r>
  </si>
  <si>
    <r>
      <t>Obra IEEpr,S-IEEprev,ren [kWh</t>
    </r>
    <r>
      <rPr>
        <vertAlign val="subscript"/>
        <sz val="10"/>
        <rFont val="Arial"/>
        <family val="2"/>
      </rPr>
      <t>ep</t>
    </r>
    <r>
      <rPr>
        <sz val="10"/>
        <rFont val="Arial"/>
        <family val="2"/>
      </rPr>
      <t>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.ano]</t>
    </r>
  </si>
  <si>
    <r>
      <t>Redução média ponderada, de energia primária, por 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 área reabilitada, em projeto</t>
    </r>
  </si>
  <si>
    <t>Soma auxiliar projeto</t>
  </si>
  <si>
    <t>soma área obra</t>
  </si>
  <si>
    <t>auxiliar obra</t>
  </si>
  <si>
    <t>projeto</t>
  </si>
  <si>
    <t>obra</t>
  </si>
  <si>
    <t>Soma área projeto</t>
  </si>
  <si>
    <t>[...] em obra</t>
  </si>
  <si>
    <t>FEDER-NORTE2030-01.v1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</si>
</sst>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C00000"/>
      <name val="Arial"/>
      <family val="2"/>
    </font>
    <font>
      <b/>
      <i/>
      <sz val="10"/>
      <color theme="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8"/>
      <name val="Calibri"/>
      <family val="2"/>
      <scheme val="minor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sz val="18"/>
      <color theme="1"/>
      <name val="Arial"/>
      <family val="2"/>
    </font>
    <font>
      <i/>
      <sz val="10"/>
      <color theme="1"/>
      <name val="Arial"/>
      <family val="2"/>
    </font>
    <font>
      <vertAlign val="subscript"/>
      <sz val="10"/>
      <name val="Arial"/>
      <family val="2"/>
    </font>
    <font>
      <sz val="9"/>
      <color indexed="81"/>
      <name val="Tahoma"/>
      <family val="2"/>
    </font>
    <font>
      <sz val="11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CA0538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6" tint="0.3999755851924192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theme="6"/>
      </bottom>
      <diagonal/>
    </border>
    <border>
      <left/>
      <right style="thin">
        <color indexed="64"/>
      </right>
      <top style="thin">
        <color indexed="64"/>
      </top>
      <bottom style="thin">
        <color theme="6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6">
    <xf numFmtId="0" fontId="0" fillId="0" borderId="0" xfId="0"/>
    <xf numFmtId="0" fontId="2" fillId="3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2" fillId="3" borderId="0" xfId="0" applyFont="1" applyFill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5" fillId="0" borderId="0" xfId="0" applyFont="1"/>
    <xf numFmtId="0" fontId="2" fillId="3" borderId="14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6" fillId="5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 indent="1"/>
    </xf>
    <xf numFmtId="0" fontId="10" fillId="5" borderId="15" xfId="0" applyFont="1" applyFill="1" applyBorder="1" applyAlignment="1">
      <alignment horizontal="center" vertical="center" wrapText="1"/>
    </xf>
    <xf numFmtId="0" fontId="10" fillId="5" borderId="16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6" fillId="0" borderId="0" xfId="0" applyFont="1"/>
    <xf numFmtId="0" fontId="6" fillId="0" borderId="17" xfId="0" applyFont="1" applyBorder="1" applyAlignment="1">
      <alignment horizontal="center"/>
    </xf>
    <xf numFmtId="0" fontId="6" fillId="2" borderId="18" xfId="0" applyFont="1" applyFill="1" applyBorder="1" applyAlignment="1" applyProtection="1">
      <alignment horizontal="center"/>
      <protection locked="0"/>
    </xf>
    <xf numFmtId="0" fontId="6" fillId="0" borderId="18" xfId="0" applyFont="1" applyBorder="1" applyAlignment="1" applyProtection="1">
      <alignment horizontal="center"/>
      <protection locked="0"/>
    </xf>
    <xf numFmtId="2" fontId="6" fillId="0" borderId="18" xfId="0" applyNumberFormat="1" applyFont="1" applyBorder="1" applyAlignment="1">
      <alignment horizontal="center" vertical="center"/>
    </xf>
    <xf numFmtId="0" fontId="6" fillId="0" borderId="19" xfId="0" applyFont="1" applyBorder="1" applyAlignment="1">
      <alignment horizontal="center"/>
    </xf>
    <xf numFmtId="9" fontId="6" fillId="0" borderId="0" xfId="1" applyFont="1" applyBorder="1" applyAlignment="1" applyProtection="1">
      <alignment horizontal="center"/>
    </xf>
    <xf numFmtId="0" fontId="6" fillId="0" borderId="20" xfId="0" applyFont="1" applyBorder="1" applyAlignment="1">
      <alignment horizontal="center"/>
    </xf>
    <xf numFmtId="0" fontId="6" fillId="2" borderId="21" xfId="0" applyFont="1" applyFill="1" applyBorder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2" fontId="6" fillId="0" borderId="21" xfId="0" applyNumberFormat="1" applyFont="1" applyBorder="1" applyAlignment="1">
      <alignment horizontal="center" vertical="center"/>
    </xf>
    <xf numFmtId="0" fontId="6" fillId="0" borderId="22" xfId="0" applyFont="1" applyBorder="1" applyAlignment="1">
      <alignment horizontal="center"/>
    </xf>
    <xf numFmtId="0" fontId="8" fillId="0" borderId="0" xfId="0" applyFont="1"/>
    <xf numFmtId="0" fontId="6" fillId="2" borderId="23" xfId="0" applyFont="1" applyFill="1" applyBorder="1" applyAlignment="1" applyProtection="1">
      <alignment horizontal="center"/>
      <protection locked="0"/>
    </xf>
    <xf numFmtId="2" fontId="6" fillId="0" borderId="0" xfId="0" applyNumberFormat="1" applyFont="1"/>
    <xf numFmtId="0" fontId="14" fillId="0" borderId="0" xfId="0" applyFont="1"/>
    <xf numFmtId="2" fontId="14" fillId="0" borderId="0" xfId="0" applyNumberFormat="1" applyFont="1"/>
    <xf numFmtId="2" fontId="6" fillId="0" borderId="18" xfId="0" applyNumberFormat="1" applyFont="1" applyBorder="1" applyAlignment="1">
      <alignment horizontal="center"/>
    </xf>
    <xf numFmtId="2" fontId="6" fillId="0" borderId="21" xfId="0" applyNumberFormat="1" applyFont="1" applyBorder="1" applyAlignment="1">
      <alignment horizontal="center"/>
    </xf>
    <xf numFmtId="9" fontId="6" fillId="0" borderId="0" xfId="1" applyFont="1" applyProtection="1"/>
    <xf numFmtId="9" fontId="7" fillId="0" borderId="0" xfId="1" applyFont="1" applyProtection="1"/>
    <xf numFmtId="0" fontId="6" fillId="2" borderId="1" xfId="0" applyFont="1" applyFill="1" applyBorder="1"/>
    <xf numFmtId="0" fontId="6" fillId="0" borderId="0" xfId="0" applyFont="1" applyAlignment="1">
      <alignment horizontal="left" indent="1"/>
    </xf>
    <xf numFmtId="0" fontId="6" fillId="0" borderId="1" xfId="0" applyFont="1" applyBorder="1"/>
    <xf numFmtId="0" fontId="6" fillId="7" borderId="1" xfId="0" applyFont="1" applyFill="1" applyBorder="1"/>
    <xf numFmtId="0" fontId="6" fillId="8" borderId="1" xfId="0" applyFont="1" applyFill="1" applyBorder="1"/>
    <xf numFmtId="0" fontId="6" fillId="0" borderId="0" xfId="0" applyFont="1" applyAlignment="1">
      <alignment horizontal="center"/>
    </xf>
    <xf numFmtId="0" fontId="9" fillId="0" borderId="0" xfId="0" applyFont="1" applyAlignment="1">
      <alignment horizontal="left" indent="1"/>
    </xf>
    <xf numFmtId="0" fontId="17" fillId="0" borderId="0" xfId="0" applyFont="1"/>
    <xf numFmtId="9" fontId="6" fillId="4" borderId="0" xfId="1" applyFont="1" applyFill="1" applyBorder="1" applyAlignment="1" applyProtection="1">
      <alignment horizontal="center"/>
    </xf>
    <xf numFmtId="0" fontId="7" fillId="6" borderId="0" xfId="0" applyFont="1" applyFill="1" applyAlignment="1" applyProtection="1">
      <alignment horizontal="center" vertical="center"/>
      <protection locked="0"/>
    </xf>
    <xf numFmtId="0" fontId="3" fillId="4" borderId="6" xfId="0" applyFont="1" applyFill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3" fillId="4" borderId="9" xfId="0" applyFont="1" applyFill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2" fillId="3" borderId="25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left" vertical="center"/>
    </xf>
    <xf numFmtId="4" fontId="6" fillId="0" borderId="18" xfId="0" applyNumberFormat="1" applyFont="1" applyBorder="1" applyProtection="1">
      <protection locked="0"/>
    </xf>
    <xf numFmtId="4" fontId="6" fillId="0" borderId="21" xfId="0" applyNumberFormat="1" applyFont="1" applyBorder="1" applyProtection="1">
      <protection locked="0"/>
    </xf>
    <xf numFmtId="4" fontId="6" fillId="0" borderId="18" xfId="0" applyNumberFormat="1" applyFont="1" applyBorder="1" applyAlignment="1" applyProtection="1">
      <alignment horizontal="right" vertical="center"/>
      <protection locked="0"/>
    </xf>
    <xf numFmtId="4" fontId="6" fillId="0" borderId="18" xfId="0" applyNumberFormat="1" applyFont="1" applyBorder="1" applyAlignment="1" applyProtection="1">
      <alignment horizontal="right"/>
      <protection locked="0"/>
    </xf>
    <xf numFmtId="4" fontId="6" fillId="0" borderId="21" xfId="0" applyNumberFormat="1" applyFont="1" applyBorder="1" applyAlignment="1" applyProtection="1">
      <alignment horizontal="right" vertical="center"/>
      <protection locked="0"/>
    </xf>
    <xf numFmtId="4" fontId="6" fillId="0" borderId="21" xfId="0" applyNumberFormat="1" applyFont="1" applyBorder="1" applyAlignment="1" applyProtection="1">
      <alignment horizontal="right"/>
      <protection locked="0"/>
    </xf>
    <xf numFmtId="3" fontId="6" fillId="0" borderId="18" xfId="0" applyNumberFormat="1" applyFont="1" applyBorder="1" applyAlignment="1">
      <alignment horizontal="right" vertical="center"/>
    </xf>
    <xf numFmtId="3" fontId="6" fillId="0" borderId="21" xfId="0" applyNumberFormat="1" applyFont="1" applyBorder="1" applyAlignment="1">
      <alignment horizontal="right" vertical="center"/>
    </xf>
    <xf numFmtId="4" fontId="6" fillId="0" borderId="24" xfId="0" applyNumberFormat="1" applyFont="1" applyBorder="1" applyAlignment="1" applyProtection="1">
      <alignment horizontal="right"/>
      <protection locked="0"/>
    </xf>
    <xf numFmtId="4" fontId="6" fillId="0" borderId="23" xfId="0" applyNumberFormat="1" applyFont="1" applyBorder="1" applyAlignment="1" applyProtection="1">
      <alignment horizontal="right"/>
      <protection locked="0"/>
    </xf>
    <xf numFmtId="4" fontId="6" fillId="0" borderId="23" xfId="0" applyNumberFormat="1" applyFont="1" applyBorder="1" applyProtection="1">
      <protection locked="0"/>
    </xf>
    <xf numFmtId="3" fontId="6" fillId="0" borderId="18" xfId="0" applyNumberFormat="1" applyFont="1" applyBorder="1" applyAlignment="1">
      <alignment horizontal="right"/>
    </xf>
    <xf numFmtId="3" fontId="6" fillId="0" borderId="21" xfId="0" applyNumberFormat="1" applyFont="1" applyBorder="1" applyAlignment="1">
      <alignment horizontal="right"/>
    </xf>
    <xf numFmtId="0" fontId="10" fillId="5" borderId="12" xfId="0" applyFont="1" applyFill="1" applyBorder="1" applyAlignment="1">
      <alignment horizontal="center" vertical="center" wrapText="1"/>
    </xf>
    <xf numFmtId="4" fontId="6" fillId="0" borderId="27" xfId="0" applyNumberFormat="1" applyFont="1" applyBorder="1" applyProtection="1">
      <protection locked="0"/>
    </xf>
    <xf numFmtId="4" fontId="6" fillId="0" borderId="19" xfId="0" applyNumberFormat="1" applyFont="1" applyBorder="1" applyProtection="1">
      <protection locked="0"/>
    </xf>
    <xf numFmtId="4" fontId="6" fillId="0" borderId="22" xfId="0" applyNumberFormat="1" applyFont="1" applyBorder="1" applyProtection="1">
      <protection locked="0"/>
    </xf>
    <xf numFmtId="4" fontId="6" fillId="0" borderId="16" xfId="0" applyNumberFormat="1" applyFont="1" applyBorder="1" applyProtection="1">
      <protection locked="0"/>
    </xf>
    <xf numFmtId="0" fontId="6" fillId="0" borderId="28" xfId="0" applyFont="1" applyBorder="1" applyAlignment="1">
      <alignment horizontal="center"/>
    </xf>
    <xf numFmtId="0" fontId="6" fillId="0" borderId="29" xfId="0" applyFont="1" applyBorder="1" applyAlignment="1" applyProtection="1">
      <alignment horizontal="center"/>
      <protection locked="0"/>
    </xf>
    <xf numFmtId="4" fontId="6" fillId="0" borderId="29" xfId="0" applyNumberFormat="1" applyFont="1" applyBorder="1" applyAlignment="1" applyProtection="1">
      <alignment horizontal="right"/>
      <protection locked="0"/>
    </xf>
    <xf numFmtId="4" fontId="6" fillId="0" borderId="30" xfId="0" applyNumberFormat="1" applyFont="1" applyBorder="1" applyProtection="1">
      <protection locked="0"/>
    </xf>
    <xf numFmtId="0" fontId="6" fillId="0" borderId="12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10" fillId="5" borderId="13" xfId="0" applyFont="1" applyFill="1" applyBorder="1" applyAlignment="1">
      <alignment horizontal="center" vertical="center" wrapText="1"/>
    </xf>
    <xf numFmtId="4" fontId="6" fillId="0" borderId="19" xfId="0" applyNumberFormat="1" applyFont="1" applyBorder="1" applyAlignment="1" applyProtection="1">
      <alignment horizontal="right"/>
      <protection locked="0"/>
    </xf>
    <xf numFmtId="4" fontId="6" fillId="0" borderId="22" xfId="0" applyNumberFormat="1" applyFont="1" applyBorder="1" applyAlignment="1" applyProtection="1">
      <alignment horizontal="right"/>
      <protection locked="0"/>
    </xf>
    <xf numFmtId="0" fontId="6" fillId="2" borderId="29" xfId="0" applyFont="1" applyFill="1" applyBorder="1" applyAlignment="1" applyProtection="1">
      <alignment horizontal="center"/>
      <protection locked="0"/>
    </xf>
    <xf numFmtId="4" fontId="6" fillId="0" borderId="29" xfId="0" applyNumberFormat="1" applyFont="1" applyBorder="1" applyAlignment="1" applyProtection="1">
      <alignment horizontal="right" vertical="center"/>
      <protection locked="0"/>
    </xf>
    <xf numFmtId="3" fontId="6" fillId="0" borderId="29" xfId="0" applyNumberFormat="1" applyFont="1" applyBorder="1" applyAlignment="1">
      <alignment horizontal="right" vertical="center"/>
    </xf>
    <xf numFmtId="2" fontId="6" fillId="0" borderId="29" xfId="0" applyNumberFormat="1" applyFont="1" applyBorder="1" applyAlignment="1">
      <alignment horizontal="center" vertical="center"/>
    </xf>
    <xf numFmtId="4" fontId="6" fillId="0" borderId="30" xfId="0" applyNumberFormat="1" applyFont="1" applyBorder="1" applyAlignment="1" applyProtection="1">
      <alignment horizontal="right"/>
      <protection locked="0"/>
    </xf>
    <xf numFmtId="0" fontId="13" fillId="5" borderId="1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4" fontId="6" fillId="0" borderId="0" xfId="0" applyNumberFormat="1" applyFont="1"/>
    <xf numFmtId="0" fontId="9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9" fontId="6" fillId="0" borderId="31" xfId="1" applyFont="1" applyBorder="1" applyAlignment="1">
      <alignment horizontal="center"/>
    </xf>
    <xf numFmtId="9" fontId="6" fillId="0" borderId="32" xfId="1" applyFont="1" applyBorder="1" applyAlignment="1">
      <alignment horizontal="center"/>
    </xf>
    <xf numFmtId="9" fontId="6" fillId="7" borderId="32" xfId="1" applyFont="1" applyFill="1" applyBorder="1" applyAlignment="1">
      <alignment horizontal="center"/>
    </xf>
    <xf numFmtId="9" fontId="6" fillId="0" borderId="32" xfId="1" applyFont="1" applyFill="1" applyBorder="1" applyAlignment="1">
      <alignment horizontal="center"/>
    </xf>
    <xf numFmtId="9" fontId="6" fillId="0" borderId="33" xfId="1" applyFont="1" applyBorder="1" applyAlignment="1">
      <alignment horizontal="center"/>
    </xf>
    <xf numFmtId="9" fontId="6" fillId="0" borderId="19" xfId="1" applyFont="1" applyBorder="1" applyAlignment="1">
      <alignment horizontal="center"/>
    </xf>
    <xf numFmtId="9" fontId="6" fillId="0" borderId="22" xfId="1" applyFont="1" applyBorder="1" applyAlignment="1">
      <alignment horizontal="center"/>
    </xf>
    <xf numFmtId="9" fontId="6" fillId="0" borderId="22" xfId="0" applyNumberFormat="1" applyFont="1" applyBorder="1" applyAlignment="1">
      <alignment horizontal="center"/>
    </xf>
    <xf numFmtId="9" fontId="6" fillId="0" borderId="30" xfId="0" applyNumberFormat="1" applyFont="1" applyBorder="1" applyAlignment="1">
      <alignment horizont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9" fontId="16" fillId="8" borderId="13" xfId="1" applyFont="1" applyFill="1" applyBorder="1" applyAlignment="1" applyProtection="1">
      <alignment horizontal="center" vertical="center"/>
    </xf>
    <xf numFmtId="9" fontId="16" fillId="8" borderId="15" xfId="1" applyFont="1" applyFill="1" applyBorder="1" applyAlignment="1" applyProtection="1">
      <alignment horizontal="center" vertical="center"/>
    </xf>
    <xf numFmtId="9" fontId="16" fillId="8" borderId="7" xfId="1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left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10" fillId="5" borderId="12" xfId="0" applyFont="1" applyFill="1" applyBorder="1" applyAlignment="1">
      <alignment horizontal="center" vertical="center" wrapText="1"/>
    </xf>
    <xf numFmtId="0" fontId="10" fillId="5" borderId="8" xfId="0" applyFont="1" applyFill="1" applyBorder="1" applyAlignment="1">
      <alignment horizontal="center" vertical="center" wrapText="1"/>
    </xf>
    <xf numFmtId="0" fontId="10" fillId="5" borderId="0" xfId="0" applyFont="1" applyFill="1" applyAlignment="1">
      <alignment horizontal="center" vertical="center" wrapText="1"/>
    </xf>
    <xf numFmtId="0" fontId="10" fillId="5" borderId="16" xfId="0" applyFont="1" applyFill="1" applyBorder="1" applyAlignment="1">
      <alignment horizontal="center" vertical="center" wrapText="1"/>
    </xf>
    <xf numFmtId="0" fontId="10" fillId="5" borderId="11" xfId="0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top" wrapText="1"/>
    </xf>
    <xf numFmtId="49" fontId="7" fillId="2" borderId="13" xfId="0" applyNumberFormat="1" applyFont="1" applyFill="1" applyBorder="1" applyAlignment="1" applyProtection="1">
      <alignment horizontal="center" vertical="center"/>
      <protection locked="0"/>
    </xf>
    <xf numFmtId="49" fontId="7" fillId="2" borderId="15" xfId="0" applyNumberFormat="1" applyFont="1" applyFill="1" applyBorder="1" applyAlignment="1" applyProtection="1">
      <alignment horizontal="center" vertical="center"/>
      <protection locked="0"/>
    </xf>
    <xf numFmtId="49" fontId="7" fillId="2" borderId="7" xfId="0" applyNumberFormat="1" applyFont="1" applyFill="1" applyBorder="1" applyAlignment="1" applyProtection="1">
      <alignment horizontal="center" vertical="center"/>
      <protection locked="0"/>
    </xf>
    <xf numFmtId="49" fontId="7" fillId="2" borderId="5" xfId="0" applyNumberFormat="1" applyFont="1" applyFill="1" applyBorder="1" applyAlignment="1" applyProtection="1">
      <alignment horizontal="center" vertical="center"/>
      <protection locked="0"/>
    </xf>
    <xf numFmtId="49" fontId="7" fillId="2" borderId="4" xfId="0" applyNumberFormat="1" applyFont="1" applyFill="1" applyBorder="1" applyAlignment="1" applyProtection="1">
      <alignment horizontal="center" vertical="center"/>
      <protection locked="0"/>
    </xf>
    <xf numFmtId="49" fontId="7" fillId="2" borderId="8" xfId="0" applyNumberFormat="1" applyFont="1" applyFill="1" applyBorder="1" applyAlignment="1" applyProtection="1">
      <alignment horizontal="center" vertical="center"/>
      <protection locked="0"/>
    </xf>
    <xf numFmtId="49" fontId="7" fillId="2" borderId="0" xfId="0" applyNumberFormat="1" applyFont="1" applyFill="1" applyAlignment="1" applyProtection="1">
      <alignment horizontal="center" vertical="center"/>
      <protection locked="0"/>
    </xf>
    <xf numFmtId="49" fontId="7" fillId="2" borderId="11" xfId="0" applyNumberFormat="1" applyFont="1" applyFill="1" applyBorder="1" applyAlignment="1" applyProtection="1">
      <alignment horizontal="center" vertical="center"/>
      <protection locked="0"/>
    </xf>
    <xf numFmtId="49" fontId="7" fillId="2" borderId="2" xfId="0" applyNumberFormat="1" applyFont="1" applyFill="1" applyBorder="1" applyAlignment="1" applyProtection="1">
      <alignment horizontal="center" vertical="center"/>
      <protection locked="0"/>
    </xf>
    <xf numFmtId="49" fontId="7" fillId="2" borderId="12" xfId="0" applyNumberFormat="1" applyFont="1" applyFill="1" applyBorder="1" applyAlignment="1" applyProtection="1">
      <alignment horizontal="center" vertical="center"/>
      <protection locked="0"/>
    </xf>
    <xf numFmtId="49" fontId="7" fillId="2" borderId="16" xfId="0" applyNumberFormat="1" applyFont="1" applyFill="1" applyBorder="1" applyAlignment="1" applyProtection="1">
      <alignment horizontal="center" vertical="center"/>
      <protection locked="0"/>
    </xf>
    <xf numFmtId="49" fontId="7" fillId="2" borderId="10" xfId="0" applyNumberFormat="1" applyFont="1" applyFill="1" applyBorder="1" applyAlignment="1" applyProtection="1">
      <alignment horizontal="center" vertical="center"/>
      <protection locked="0"/>
    </xf>
    <xf numFmtId="0" fontId="10" fillId="5" borderId="13" xfId="0" applyFont="1" applyFill="1" applyBorder="1" applyAlignment="1">
      <alignment horizontal="center" vertical="center" wrapText="1"/>
    </xf>
    <xf numFmtId="0" fontId="10" fillId="5" borderId="15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</cellXfs>
  <cellStyles count="2">
    <cellStyle name="Normal" xfId="0" builtinId="0"/>
    <cellStyle name="Percentagem" xfId="1" builtinId="5"/>
  </cellStyles>
  <dxfs count="73"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hair">
          <color indexed="64"/>
        </top>
        <bottom style="hair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2" formatCode="0.0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2" formatCode="0.0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protection locked="1" hidden="0"/>
    </dxf>
    <dxf>
      <font>
        <strike val="0"/>
        <outline val="0"/>
        <shadow val="0"/>
        <u val="none"/>
        <sz val="10"/>
        <name val="Arial"/>
        <family val="2"/>
        <scheme val="none"/>
      </font>
      <numFmt numFmtId="13" formatCode="0%"/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3" formatCode="0%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/>
        <top/>
        <bottom/>
      </border>
    </dxf>
    <dxf>
      <font>
        <strike val="0"/>
        <outline val="0"/>
        <shadow val="0"/>
        <u val="none"/>
        <sz val="10"/>
        <name val="Arial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</border>
      <protection locked="1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0"/>
        <name val="Arial"/>
        <family val="2"/>
        <scheme val="none"/>
      </font>
      <protection locked="1" hidden="0"/>
    </dxf>
    <dxf>
      <font>
        <strike val="0"/>
        <outline val="0"/>
        <shadow val="0"/>
        <u val="none"/>
        <sz val="10"/>
        <name val="Arial"/>
        <family val="2"/>
        <scheme val="none"/>
      </font>
      <protection locked="1" hidden="0"/>
    </dxf>
    <dxf>
      <font>
        <strike val="0"/>
        <outline val="0"/>
        <shadow val="0"/>
        <u val="none"/>
        <sz val="10"/>
        <name val="Arial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sz val="10"/>
        <name val="Arial"/>
        <family val="2"/>
        <scheme val="none"/>
      </font>
      <numFmt numFmtId="2" formatCode="0.00"/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sz val="10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sz val="10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 style="hair">
          <color indexed="64"/>
        </left>
        <right style="hair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sz val="10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hair">
          <color indexed="64"/>
        </left>
        <right style="hair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sz val="10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/>
        <right style="hair">
          <color indexed="64"/>
        </right>
        <top/>
        <bottom/>
        <horizontal/>
      </border>
      <protection locked="0" hidden="0"/>
    </dxf>
    <dxf>
      <font>
        <strike val="0"/>
        <outline val="0"/>
        <shadow val="0"/>
        <u val="none"/>
        <sz val="10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relativeIndent="-1" justifyLastLine="0" shrinkToFit="0" readingOrder="0"/>
      <border diagonalUp="0" diagonalDown="0">
        <left/>
        <right style="hair">
          <color indexed="64"/>
        </right>
        <top/>
        <bottom/>
        <horizontal/>
      </border>
      <protection locked="0" hidden="0"/>
    </dxf>
    <dxf>
      <font>
        <strike val="0"/>
        <outline val="0"/>
        <shadow val="0"/>
        <u val="none"/>
        <sz val="10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relativeIndent="-1" justifyLastLine="0" shrinkToFit="0" readingOrder="0"/>
      <protection locked="0" hidden="0"/>
    </dxf>
    <dxf>
      <font>
        <strike val="0"/>
        <outline val="0"/>
        <shadow val="0"/>
        <u val="none"/>
        <sz val="10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relativeIndent="-1" justifyLastLine="0" shrinkToFit="0" readingOrder="0"/>
      <border diagonalUp="0" diagonalDown="0">
        <left style="hair">
          <color indexed="64"/>
        </left>
        <right/>
        <top/>
        <bottom/>
        <horizontal/>
      </border>
      <protection locked="0" hidden="0"/>
    </dxf>
    <dxf>
      <font>
        <strike val="0"/>
        <outline val="0"/>
        <shadow val="0"/>
        <u val="none"/>
        <sz val="1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/>
        <top/>
        <bottom/>
        <horizontal/>
      </border>
      <protection locked="0" hidden="0"/>
    </dxf>
    <dxf>
      <font>
        <strike val="0"/>
        <outline val="0"/>
        <shadow val="0"/>
        <u val="none"/>
        <sz val="10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horizontal/>
      </border>
      <protection locked="0" hidden="0"/>
    </dxf>
    <dxf>
      <font>
        <strike val="0"/>
        <outline val="0"/>
        <shadow val="0"/>
        <u val="none"/>
        <sz val="10"/>
        <name val="Arial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/>
        <bottom/>
        <horizontal/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0"/>
        <name val="Arial"/>
        <family val="2"/>
        <scheme val="none"/>
      </font>
      <protection locked="1" hidden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sz val="10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/>
        <top/>
        <bottom/>
        <vertical/>
        <horizontal/>
      </border>
    </dxf>
    <dxf>
      <font>
        <strike val="0"/>
        <outline val="0"/>
        <shadow val="0"/>
        <u val="none"/>
        <sz val="10"/>
        <name val="Arial"/>
        <family val="2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sz val="10"/>
        <name val="Arial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sz val="10"/>
        <name val="Arial"/>
        <family val="2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sz val="10"/>
        <name val="Arial"/>
        <family val="2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sz val="10"/>
        <name val="Arial"/>
        <family val="2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sz val="10"/>
        <name val="Arial"/>
        <family val="2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sz val="10"/>
        <name val="Arial"/>
        <family val="2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sz val="10"/>
        <name val="Arial"/>
        <family val="2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sz val="10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sz val="10"/>
        <name val="Arial"/>
        <family val="2"/>
        <scheme val="none"/>
      </font>
      <fill>
        <patternFill patternType="solid">
          <fgColor indexed="64"/>
          <bgColor theme="5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 style="hair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sz val="10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/>
        <bottom/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0"/>
        <name val="Arial"/>
        <family val="2"/>
        <scheme val="none"/>
      </font>
      <protection locked="1" hidden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rgb="FFCA0538"/>
        </patternFill>
      </fill>
      <alignment horizontal="center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rgb="FFCA0538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59392</xdr:colOff>
      <xdr:row>0</xdr:row>
      <xdr:rowOff>142315</xdr:rowOff>
    </xdr:from>
    <xdr:to>
      <xdr:col>9</xdr:col>
      <xdr:colOff>911412</xdr:colOff>
      <xdr:row>3</xdr:row>
      <xdr:rowOff>151803</xdr:rowOff>
    </xdr:to>
    <xdr:sp macro="" textlink="">
      <xdr:nvSpPr>
        <xdr:cNvPr id="3" name="Retângulo: Cantos Arredondados 2">
          <a:extLst>
            <a:ext uri="{FF2B5EF4-FFF2-40B4-BE49-F238E27FC236}">
              <a16:creationId xmlns:a16="http://schemas.microsoft.com/office/drawing/2014/main" id="{17061128-4199-4768-B261-F787B8A0EB4E}"/>
            </a:ext>
          </a:extLst>
        </xdr:cNvPr>
        <xdr:cNvSpPr/>
      </xdr:nvSpPr>
      <xdr:spPr>
        <a:xfrm>
          <a:off x="2733863" y="142315"/>
          <a:ext cx="6327961" cy="480135"/>
        </a:xfrm>
        <a:prstGeom prst="roundRect">
          <a:avLst/>
        </a:prstGeom>
        <a:solidFill>
          <a:srgbClr val="BFBFBF">
            <a:alpha val="30196"/>
          </a:srgbClr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Folha de cálculo para controlo de execução </a:t>
          </a:r>
          <a:r>
            <a:rPr lang="en-US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 </a:t>
          </a:r>
          <a:r>
            <a:rPr lang="pt-PT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Plano de Recuperação e Resiliência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 edifícios sujeitos a renovação</a:t>
          </a:r>
        </a:p>
      </xdr:txBody>
    </xdr:sp>
    <xdr:clientData/>
  </xdr:twoCellAnchor>
  <xdr:twoCellAnchor>
    <xdr:from>
      <xdr:col>0</xdr:col>
      <xdr:colOff>86957</xdr:colOff>
      <xdr:row>0</xdr:row>
      <xdr:rowOff>94129</xdr:rowOff>
    </xdr:from>
    <xdr:to>
      <xdr:col>2</xdr:col>
      <xdr:colOff>879437</xdr:colOff>
      <xdr:row>6</xdr:row>
      <xdr:rowOff>48410</xdr:rowOff>
    </xdr:to>
    <xdr:pic>
      <xdr:nvPicPr>
        <xdr:cNvPr id="5" name="Imagem 7">
          <a:extLst>
            <a:ext uri="{FF2B5EF4-FFF2-40B4-BE49-F238E27FC236}">
              <a16:creationId xmlns:a16="http://schemas.microsoft.com/office/drawing/2014/main" id="{83A9F7DA-EE2A-12ED-15C1-BA110A034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7" y="94129"/>
          <a:ext cx="1608268" cy="976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59392</xdr:colOff>
      <xdr:row>0</xdr:row>
      <xdr:rowOff>142315</xdr:rowOff>
    </xdr:from>
    <xdr:to>
      <xdr:col>6</xdr:col>
      <xdr:colOff>1273630</xdr:colOff>
      <xdr:row>3</xdr:row>
      <xdr:rowOff>151803</xdr:rowOff>
    </xdr:to>
    <xdr:sp macro="" textlink="">
      <xdr:nvSpPr>
        <xdr:cNvPr id="4" name="Retângulo: Cantos Arredondados 3">
          <a:extLst>
            <a:ext uri="{FF2B5EF4-FFF2-40B4-BE49-F238E27FC236}">
              <a16:creationId xmlns:a16="http://schemas.microsoft.com/office/drawing/2014/main" id="{2F267C3E-BF46-4558-B9DF-BFB0DA79892C}"/>
            </a:ext>
          </a:extLst>
        </xdr:cNvPr>
        <xdr:cNvSpPr/>
      </xdr:nvSpPr>
      <xdr:spPr>
        <a:xfrm>
          <a:off x="2693735" y="142315"/>
          <a:ext cx="6221666" cy="499345"/>
        </a:xfrm>
        <a:prstGeom prst="roundRect">
          <a:avLst/>
        </a:prstGeom>
        <a:solidFill>
          <a:srgbClr val="BFBFBF">
            <a:alpha val="30196"/>
          </a:srgbClr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Folha de cálculo para controlo de execução </a:t>
          </a:r>
          <a:r>
            <a:rPr lang="en-US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 </a:t>
          </a:r>
          <a:r>
            <a:rPr lang="pt-PT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Plano de Recuperação e Resiliência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 edifícios sujeitos a renovação</a:t>
          </a:r>
        </a:p>
      </xdr:txBody>
    </xdr:sp>
    <xdr:clientData/>
  </xdr:twoCellAnchor>
  <xdr:twoCellAnchor>
    <xdr:from>
      <xdr:col>29</xdr:col>
      <xdr:colOff>1298712</xdr:colOff>
      <xdr:row>6</xdr:row>
      <xdr:rowOff>96236</xdr:rowOff>
    </xdr:from>
    <xdr:to>
      <xdr:col>32</xdr:col>
      <xdr:colOff>32182</xdr:colOff>
      <xdr:row>9</xdr:row>
      <xdr:rowOff>93238</xdr:rowOff>
    </xdr:to>
    <xdr:sp macro="" textlink="">
      <xdr:nvSpPr>
        <xdr:cNvPr id="3" name="Retângulo: Cantos Arredondados 2">
          <a:extLst>
            <a:ext uri="{FF2B5EF4-FFF2-40B4-BE49-F238E27FC236}">
              <a16:creationId xmlns:a16="http://schemas.microsoft.com/office/drawing/2014/main" id="{07C4B1A6-DCB0-4C7F-8D80-1729AA489A93}"/>
            </a:ext>
          </a:extLst>
        </xdr:cNvPr>
        <xdr:cNvSpPr/>
      </xdr:nvSpPr>
      <xdr:spPr>
        <a:xfrm>
          <a:off x="20607129" y="1090149"/>
          <a:ext cx="1668827" cy="500585"/>
        </a:xfrm>
        <a:prstGeom prst="roundRect">
          <a:avLst/>
        </a:prstGeom>
        <a:solidFill>
          <a:schemeClr val="bg1">
            <a:alpha val="30196"/>
          </a:schemeClr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PT" sz="1000">
            <a:solidFill>
              <a:sysClr val="windowText" lastClr="0000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108858</xdr:colOff>
      <xdr:row>0</xdr:row>
      <xdr:rowOff>108858</xdr:rowOff>
    </xdr:from>
    <xdr:to>
      <xdr:col>1</xdr:col>
      <xdr:colOff>1510297</xdr:colOff>
      <xdr:row>6</xdr:row>
      <xdr:rowOff>105401</xdr:rowOff>
    </xdr:to>
    <xdr:pic>
      <xdr:nvPicPr>
        <xdr:cNvPr id="5" name="Imagem 7">
          <a:extLst>
            <a:ext uri="{FF2B5EF4-FFF2-40B4-BE49-F238E27FC236}">
              <a16:creationId xmlns:a16="http://schemas.microsoft.com/office/drawing/2014/main" id="{D47B4C6D-5641-429B-870D-D39ABF540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8" y="108858"/>
          <a:ext cx="1608268" cy="976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66259</xdr:colOff>
      <xdr:row>6</xdr:row>
      <xdr:rowOff>96236</xdr:rowOff>
    </xdr:from>
    <xdr:to>
      <xdr:col>34</xdr:col>
      <xdr:colOff>38808</xdr:colOff>
      <xdr:row>9</xdr:row>
      <xdr:rowOff>93238</xdr:rowOff>
    </xdr:to>
    <xdr:sp macro="" textlink="">
      <xdr:nvSpPr>
        <xdr:cNvPr id="6" name="Retângulo: Cantos Arredondados 5">
          <a:extLst>
            <a:ext uri="{FF2B5EF4-FFF2-40B4-BE49-F238E27FC236}">
              <a16:creationId xmlns:a16="http://schemas.microsoft.com/office/drawing/2014/main" id="{222A0D41-8F11-8B12-3AD9-D292E53C6DB3}"/>
            </a:ext>
          </a:extLst>
        </xdr:cNvPr>
        <xdr:cNvSpPr/>
      </xdr:nvSpPr>
      <xdr:spPr>
        <a:xfrm>
          <a:off x="22310033" y="1090149"/>
          <a:ext cx="1668827" cy="500585"/>
        </a:xfrm>
        <a:prstGeom prst="roundRect">
          <a:avLst/>
        </a:prstGeom>
        <a:solidFill>
          <a:schemeClr val="bg1">
            <a:alpha val="30196"/>
          </a:schemeClr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PT" sz="1000">
            <a:solidFill>
              <a:sysClr val="windowText" lastClr="0000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ene.sharepoint.com/sites/OperaoTcnica301/Documentos%20Partilhados/General/32.%20NOTAS%20T&#201;CNICAS/01.%20NT-SCE-01%20-%20Fotovoltaico/NT-SCE_v1-desbloq%20-%20C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xiliar"/>
      <sheetName val="Perfis DL 79_2006"/>
      <sheetName val="Perfil de consumo"/>
      <sheetName val="Desagregação de consumos"/>
      <sheetName val="Versões"/>
    </sheetNames>
    <sheetDataSet>
      <sheetData sheetId="0">
        <row r="3">
          <cell r="B3" t="str">
            <v>Abrantes</v>
          </cell>
        </row>
        <row r="4">
          <cell r="B4" t="str">
            <v>Águeda</v>
          </cell>
        </row>
        <row r="5">
          <cell r="B5" t="str">
            <v>Aguiar da Beira</v>
          </cell>
        </row>
        <row r="6">
          <cell r="B6" t="str">
            <v>Alandroal</v>
          </cell>
        </row>
        <row r="7">
          <cell r="B7" t="str">
            <v>Albergaria-a-Velha</v>
          </cell>
        </row>
        <row r="8">
          <cell r="B8" t="str">
            <v>Albufeira</v>
          </cell>
        </row>
        <row r="9">
          <cell r="B9" t="str">
            <v>Alcácer do Sal</v>
          </cell>
        </row>
        <row r="10">
          <cell r="B10" t="str">
            <v>Alcanena</v>
          </cell>
        </row>
        <row r="11">
          <cell r="B11" t="str">
            <v>Alcobaça</v>
          </cell>
        </row>
        <row r="12">
          <cell r="B12" t="str">
            <v>Alcochete</v>
          </cell>
        </row>
        <row r="13">
          <cell r="B13" t="str">
            <v>Alcoutim</v>
          </cell>
        </row>
        <row r="14">
          <cell r="B14" t="str">
            <v>Alenquer</v>
          </cell>
        </row>
        <row r="15">
          <cell r="B15" t="str">
            <v>Alfândega da Fé</v>
          </cell>
        </row>
        <row r="16">
          <cell r="B16" t="str">
            <v>Alijó</v>
          </cell>
        </row>
        <row r="17">
          <cell r="B17" t="str">
            <v>Aljezur</v>
          </cell>
        </row>
        <row r="18">
          <cell r="B18" t="str">
            <v>Aljustrel</v>
          </cell>
        </row>
        <row r="19">
          <cell r="B19" t="str">
            <v>Almada</v>
          </cell>
        </row>
        <row r="20">
          <cell r="B20" t="str">
            <v>Almeida</v>
          </cell>
        </row>
        <row r="21">
          <cell r="B21" t="str">
            <v>Almeirim</v>
          </cell>
        </row>
        <row r="22">
          <cell r="B22" t="str">
            <v>Almodôvar</v>
          </cell>
        </row>
        <row r="23">
          <cell r="B23" t="str">
            <v>Alpiarça</v>
          </cell>
        </row>
        <row r="24">
          <cell r="B24" t="str">
            <v>Alter do Chão</v>
          </cell>
        </row>
        <row r="25">
          <cell r="B25" t="str">
            <v>Alvaiázere</v>
          </cell>
        </row>
        <row r="26">
          <cell r="B26" t="str">
            <v>Alvito</v>
          </cell>
        </row>
        <row r="27">
          <cell r="B27" t="str">
            <v>Amadora</v>
          </cell>
        </row>
        <row r="28">
          <cell r="B28" t="str">
            <v>Amarante</v>
          </cell>
        </row>
        <row r="29">
          <cell r="B29" t="str">
            <v>Amares</v>
          </cell>
        </row>
        <row r="30">
          <cell r="B30" t="str">
            <v>Anadia</v>
          </cell>
        </row>
        <row r="31">
          <cell r="B31" t="str">
            <v>Angra do Heroísmo</v>
          </cell>
        </row>
        <row r="32">
          <cell r="B32" t="str">
            <v>Ansião</v>
          </cell>
        </row>
        <row r="33">
          <cell r="B33" t="str">
            <v>Arcos de Valdevez</v>
          </cell>
        </row>
        <row r="34">
          <cell r="B34" t="str">
            <v>Arganil</v>
          </cell>
        </row>
        <row r="35">
          <cell r="B35" t="str">
            <v>Armamar</v>
          </cell>
        </row>
        <row r="36">
          <cell r="B36" t="str">
            <v>Arouca</v>
          </cell>
        </row>
        <row r="37">
          <cell r="B37" t="str">
            <v>Arraiolos</v>
          </cell>
        </row>
        <row r="38">
          <cell r="B38" t="str">
            <v>Arronches</v>
          </cell>
        </row>
        <row r="39">
          <cell r="B39" t="str">
            <v>Arruda dos Vinhos</v>
          </cell>
        </row>
        <row r="40">
          <cell r="B40" t="str">
            <v>Aveiro</v>
          </cell>
        </row>
        <row r="41">
          <cell r="B41" t="str">
            <v>Avis</v>
          </cell>
        </row>
        <row r="42">
          <cell r="B42" t="str">
            <v>Azambuja</v>
          </cell>
        </row>
        <row r="43">
          <cell r="B43" t="str">
            <v>Baião</v>
          </cell>
        </row>
        <row r="44">
          <cell r="B44" t="str">
            <v>Barcelos</v>
          </cell>
        </row>
        <row r="45">
          <cell r="B45" t="str">
            <v>Barrancos</v>
          </cell>
        </row>
        <row r="46">
          <cell r="B46" t="str">
            <v>Barreiro</v>
          </cell>
        </row>
        <row r="47">
          <cell r="B47" t="str">
            <v>Batalha</v>
          </cell>
        </row>
        <row r="48">
          <cell r="B48" t="str">
            <v>Beja</v>
          </cell>
        </row>
        <row r="49">
          <cell r="B49" t="str">
            <v>Belmonte</v>
          </cell>
        </row>
        <row r="50">
          <cell r="B50" t="str">
            <v>Benavente</v>
          </cell>
        </row>
        <row r="51">
          <cell r="B51" t="str">
            <v>Bombarral</v>
          </cell>
        </row>
        <row r="52">
          <cell r="B52" t="str">
            <v>Borba</v>
          </cell>
        </row>
        <row r="53">
          <cell r="B53" t="str">
            <v>Boticas</v>
          </cell>
        </row>
        <row r="54">
          <cell r="B54" t="str">
            <v>Braga</v>
          </cell>
        </row>
        <row r="55">
          <cell r="B55" t="str">
            <v>Bragança</v>
          </cell>
        </row>
        <row r="56">
          <cell r="B56" t="str">
            <v>Cabeceiras de Basto</v>
          </cell>
        </row>
        <row r="57">
          <cell r="B57" t="str">
            <v>Cadaval</v>
          </cell>
        </row>
        <row r="58">
          <cell r="B58" t="str">
            <v>Caldas da Rainha</v>
          </cell>
        </row>
        <row r="59">
          <cell r="B59" t="str">
            <v>Calheta</v>
          </cell>
        </row>
        <row r="60">
          <cell r="B60" t="str">
            <v>Calheta</v>
          </cell>
        </row>
        <row r="61">
          <cell r="B61" t="str">
            <v>Câmara de Lobos</v>
          </cell>
        </row>
        <row r="62">
          <cell r="B62" t="str">
            <v>Caminha</v>
          </cell>
        </row>
        <row r="63">
          <cell r="B63" t="str">
            <v>Campo Maior</v>
          </cell>
        </row>
        <row r="64">
          <cell r="B64" t="str">
            <v>Cantanhede</v>
          </cell>
        </row>
        <row r="65">
          <cell r="B65" t="str">
            <v>Carrazeda de Ansiães</v>
          </cell>
        </row>
        <row r="66">
          <cell r="B66" t="str">
            <v>Carregal do Sal</v>
          </cell>
        </row>
        <row r="67">
          <cell r="B67" t="str">
            <v>Cartaxo</v>
          </cell>
        </row>
        <row r="68">
          <cell r="B68" t="str">
            <v>Cascais</v>
          </cell>
        </row>
        <row r="69">
          <cell r="B69" t="str">
            <v>Castanheira de Pera</v>
          </cell>
        </row>
        <row r="70">
          <cell r="B70" t="str">
            <v>Castelo Branco</v>
          </cell>
        </row>
        <row r="71">
          <cell r="B71" t="str">
            <v>Castelo de Paiva</v>
          </cell>
        </row>
        <row r="72">
          <cell r="B72" t="str">
            <v>Castelo de Vide</v>
          </cell>
        </row>
        <row r="73">
          <cell r="B73" t="str">
            <v>Castro Daire</v>
          </cell>
        </row>
        <row r="74">
          <cell r="B74" t="str">
            <v>Castro Marim</v>
          </cell>
        </row>
        <row r="75">
          <cell r="B75" t="str">
            <v>Castro Verde</v>
          </cell>
        </row>
        <row r="76">
          <cell r="B76" t="str">
            <v>Celorico da Beira</v>
          </cell>
        </row>
        <row r="77">
          <cell r="B77" t="str">
            <v>Celorico de Basto</v>
          </cell>
        </row>
        <row r="78">
          <cell r="B78" t="str">
            <v>Chamusca</v>
          </cell>
        </row>
        <row r="79">
          <cell r="B79" t="str">
            <v>Chaves</v>
          </cell>
        </row>
        <row r="80">
          <cell r="B80" t="str">
            <v>Cinfães</v>
          </cell>
        </row>
        <row r="81">
          <cell r="B81" t="str">
            <v>Coimbra</v>
          </cell>
        </row>
        <row r="82">
          <cell r="B82" t="str">
            <v>Condeixa-a-Nova</v>
          </cell>
        </row>
        <row r="83">
          <cell r="B83" t="str">
            <v>Constância</v>
          </cell>
        </row>
        <row r="84">
          <cell r="B84" t="str">
            <v>Coruche</v>
          </cell>
        </row>
        <row r="85">
          <cell r="B85" t="str">
            <v>Covilhã</v>
          </cell>
        </row>
        <row r="86">
          <cell r="B86" t="str">
            <v>Crato</v>
          </cell>
        </row>
        <row r="87">
          <cell r="B87" t="str">
            <v>Cuba</v>
          </cell>
        </row>
        <row r="88">
          <cell r="B88" t="str">
            <v>Elvas</v>
          </cell>
        </row>
        <row r="89">
          <cell r="B89" t="str">
            <v>Entroncamento</v>
          </cell>
        </row>
        <row r="90">
          <cell r="B90" t="str">
            <v>Espinho</v>
          </cell>
        </row>
        <row r="91">
          <cell r="B91" t="str">
            <v>Esposende</v>
          </cell>
        </row>
        <row r="92">
          <cell r="B92" t="str">
            <v>Estarreja</v>
          </cell>
        </row>
        <row r="93">
          <cell r="B93" t="str">
            <v>Estremoz</v>
          </cell>
        </row>
        <row r="94">
          <cell r="B94" t="str">
            <v>Évora</v>
          </cell>
        </row>
        <row r="95">
          <cell r="B95" t="str">
            <v>Fafe</v>
          </cell>
        </row>
        <row r="96">
          <cell r="B96" t="str">
            <v>Faro</v>
          </cell>
        </row>
        <row r="97">
          <cell r="B97" t="str">
            <v>Felgueiras</v>
          </cell>
        </row>
        <row r="98">
          <cell r="B98" t="str">
            <v>Ferreira do Alentejo</v>
          </cell>
        </row>
        <row r="99">
          <cell r="B99" t="str">
            <v>Ferreira do Zêzere</v>
          </cell>
        </row>
        <row r="100">
          <cell r="B100" t="str">
            <v>Figueira da Foz</v>
          </cell>
        </row>
        <row r="101">
          <cell r="B101" t="str">
            <v>Figueira de Castelo Rodrigo</v>
          </cell>
        </row>
        <row r="102">
          <cell r="B102" t="str">
            <v>Figueiró dos Vinhos</v>
          </cell>
        </row>
        <row r="103">
          <cell r="B103" t="str">
            <v>Fornos de Algodres</v>
          </cell>
        </row>
        <row r="104">
          <cell r="B104" t="str">
            <v>Freixo de Espada à Cinta</v>
          </cell>
        </row>
        <row r="105">
          <cell r="B105" t="str">
            <v>Fronteira</v>
          </cell>
        </row>
        <row r="106">
          <cell r="B106" t="str">
            <v>Funchal</v>
          </cell>
        </row>
        <row r="107">
          <cell r="B107" t="str">
            <v>Fundão</v>
          </cell>
        </row>
        <row r="108">
          <cell r="B108" t="str">
            <v>Gavião</v>
          </cell>
        </row>
        <row r="109">
          <cell r="B109" t="str">
            <v>Góis</v>
          </cell>
        </row>
        <row r="110">
          <cell r="B110" t="str">
            <v>Golegã</v>
          </cell>
        </row>
        <row r="111">
          <cell r="B111" t="str">
            <v>Gondomar</v>
          </cell>
        </row>
        <row r="112">
          <cell r="B112" t="str">
            <v>Gouveia</v>
          </cell>
        </row>
        <row r="113">
          <cell r="B113" t="str">
            <v>Grândola</v>
          </cell>
        </row>
        <row r="114">
          <cell r="B114" t="str">
            <v>Guarda</v>
          </cell>
        </row>
        <row r="115">
          <cell r="B115" t="str">
            <v>Guimarães</v>
          </cell>
        </row>
        <row r="116">
          <cell r="B116" t="str">
            <v>Horta</v>
          </cell>
        </row>
        <row r="117">
          <cell r="B117" t="str">
            <v>Idanha-a-Nova</v>
          </cell>
        </row>
        <row r="118">
          <cell r="B118" t="str">
            <v>Ílhavo</v>
          </cell>
        </row>
        <row r="119">
          <cell r="B119" t="str">
            <v>Lagoa</v>
          </cell>
        </row>
        <row r="120">
          <cell r="B120" t="str">
            <v>Lagoa</v>
          </cell>
        </row>
        <row r="121">
          <cell r="B121" t="str">
            <v>Lagos</v>
          </cell>
        </row>
        <row r="122">
          <cell r="B122" t="str">
            <v>Lajes das Flores</v>
          </cell>
        </row>
        <row r="123">
          <cell r="B123" t="str">
            <v>Lajes do Pico</v>
          </cell>
        </row>
        <row r="124">
          <cell r="B124" t="str">
            <v>Lamego</v>
          </cell>
        </row>
        <row r="125">
          <cell r="B125" t="str">
            <v>Leiria</v>
          </cell>
        </row>
        <row r="126">
          <cell r="B126" t="str">
            <v>Lisboa</v>
          </cell>
        </row>
        <row r="127">
          <cell r="B127" t="str">
            <v>Loulé</v>
          </cell>
        </row>
        <row r="128">
          <cell r="B128" t="str">
            <v>Loures</v>
          </cell>
        </row>
        <row r="129">
          <cell r="B129" t="str">
            <v>Lourinhã</v>
          </cell>
        </row>
        <row r="130">
          <cell r="B130" t="str">
            <v>Lousã</v>
          </cell>
        </row>
        <row r="131">
          <cell r="B131" t="str">
            <v>Lousada</v>
          </cell>
        </row>
        <row r="132">
          <cell r="B132" t="str">
            <v>Mação</v>
          </cell>
        </row>
        <row r="133">
          <cell r="B133" t="str">
            <v>Macedo de Cavaleiros</v>
          </cell>
        </row>
        <row r="134">
          <cell r="B134" t="str">
            <v>Machico</v>
          </cell>
        </row>
        <row r="135">
          <cell r="B135" t="str">
            <v>Madalena</v>
          </cell>
        </row>
        <row r="136">
          <cell r="B136" t="str">
            <v>Mafra</v>
          </cell>
        </row>
        <row r="137">
          <cell r="B137" t="str">
            <v>Maia</v>
          </cell>
        </row>
        <row r="138">
          <cell r="B138" t="str">
            <v>Mangualde</v>
          </cell>
        </row>
        <row r="139">
          <cell r="B139" t="str">
            <v>Manteigas</v>
          </cell>
        </row>
        <row r="140">
          <cell r="B140" t="str">
            <v>Marco de Canaveses</v>
          </cell>
        </row>
        <row r="141">
          <cell r="B141" t="str">
            <v>Marinha Grande</v>
          </cell>
        </row>
        <row r="142">
          <cell r="B142" t="str">
            <v>Marvão</v>
          </cell>
        </row>
        <row r="143">
          <cell r="B143" t="str">
            <v>Matosinhos</v>
          </cell>
        </row>
        <row r="144">
          <cell r="B144" t="str">
            <v>Mealhada</v>
          </cell>
        </row>
        <row r="145">
          <cell r="B145" t="str">
            <v>Mêda</v>
          </cell>
        </row>
        <row r="146">
          <cell r="B146" t="str">
            <v>Melgaço</v>
          </cell>
        </row>
        <row r="147">
          <cell r="B147" t="str">
            <v>Mértola</v>
          </cell>
        </row>
        <row r="148">
          <cell r="B148" t="str">
            <v>Mesão Frio</v>
          </cell>
        </row>
        <row r="149">
          <cell r="B149" t="str">
            <v>Mira</v>
          </cell>
        </row>
        <row r="150">
          <cell r="B150" t="str">
            <v>Miranda do Corvo</v>
          </cell>
        </row>
        <row r="151">
          <cell r="B151" t="str">
            <v>Miranda do Douro</v>
          </cell>
        </row>
        <row r="152">
          <cell r="B152" t="str">
            <v>Mirandela</v>
          </cell>
        </row>
        <row r="153">
          <cell r="B153" t="str">
            <v>Mogadouro</v>
          </cell>
        </row>
        <row r="154">
          <cell r="B154" t="str">
            <v>Moimenta da Beira</v>
          </cell>
        </row>
        <row r="155">
          <cell r="B155" t="str">
            <v>Moita</v>
          </cell>
        </row>
        <row r="156">
          <cell r="B156" t="str">
            <v>Monção</v>
          </cell>
        </row>
        <row r="157">
          <cell r="B157" t="str">
            <v>Monchique</v>
          </cell>
        </row>
        <row r="158">
          <cell r="B158" t="str">
            <v>Mondim de Basto</v>
          </cell>
        </row>
        <row r="159">
          <cell r="B159" t="str">
            <v>Monforte</v>
          </cell>
        </row>
        <row r="160">
          <cell r="B160" t="str">
            <v>Montalegre</v>
          </cell>
        </row>
        <row r="161">
          <cell r="B161" t="str">
            <v>Montemor-o-Novo</v>
          </cell>
        </row>
        <row r="162">
          <cell r="B162" t="str">
            <v>Montemor-o-Velho</v>
          </cell>
        </row>
        <row r="163">
          <cell r="B163" t="str">
            <v>Montijo</v>
          </cell>
        </row>
        <row r="164">
          <cell r="B164" t="str">
            <v>Mora</v>
          </cell>
        </row>
        <row r="165">
          <cell r="B165" t="str">
            <v>Mortágua</v>
          </cell>
        </row>
        <row r="166">
          <cell r="B166" t="str">
            <v>Moura</v>
          </cell>
        </row>
        <row r="167">
          <cell r="B167" t="str">
            <v>Mourão</v>
          </cell>
        </row>
        <row r="168">
          <cell r="B168" t="str">
            <v>Murça</v>
          </cell>
        </row>
        <row r="169">
          <cell r="B169" t="str">
            <v>Murtosa</v>
          </cell>
        </row>
        <row r="170">
          <cell r="B170" t="str">
            <v>Nazaré</v>
          </cell>
        </row>
        <row r="171">
          <cell r="B171" t="str">
            <v>Nelas</v>
          </cell>
        </row>
        <row r="172">
          <cell r="B172" t="str">
            <v>Nisa</v>
          </cell>
        </row>
        <row r="173">
          <cell r="B173" t="str">
            <v>Nordeste</v>
          </cell>
        </row>
        <row r="174">
          <cell r="B174" t="str">
            <v>Óbidos</v>
          </cell>
        </row>
        <row r="175">
          <cell r="B175" t="str">
            <v>Odemira</v>
          </cell>
        </row>
        <row r="176">
          <cell r="B176" t="str">
            <v>Odivelas</v>
          </cell>
        </row>
        <row r="177">
          <cell r="B177" t="str">
            <v>Oeiras</v>
          </cell>
        </row>
        <row r="178">
          <cell r="B178" t="str">
            <v>Oleiros</v>
          </cell>
        </row>
        <row r="179">
          <cell r="B179" t="str">
            <v>Olhão</v>
          </cell>
        </row>
        <row r="180">
          <cell r="B180" t="str">
            <v>Oliveira de Azeméis</v>
          </cell>
        </row>
        <row r="181">
          <cell r="B181" t="str">
            <v>Oliveira de Frades</v>
          </cell>
        </row>
        <row r="182">
          <cell r="B182" t="str">
            <v>Oliveira do Bairro</v>
          </cell>
        </row>
        <row r="183">
          <cell r="B183" t="str">
            <v>Oliveira do Hospital</v>
          </cell>
        </row>
        <row r="184">
          <cell r="B184" t="str">
            <v>Ourém</v>
          </cell>
        </row>
        <row r="185">
          <cell r="B185" t="str">
            <v>Ourique</v>
          </cell>
        </row>
        <row r="186">
          <cell r="B186" t="str">
            <v>Ovar</v>
          </cell>
        </row>
        <row r="187">
          <cell r="B187" t="str">
            <v>Paços de Ferreira</v>
          </cell>
        </row>
        <row r="188">
          <cell r="B188" t="str">
            <v>Palmela</v>
          </cell>
        </row>
        <row r="189">
          <cell r="B189" t="str">
            <v>Pampilhosa da Serra</v>
          </cell>
        </row>
        <row r="190">
          <cell r="B190" t="str">
            <v>Paredes</v>
          </cell>
        </row>
        <row r="191">
          <cell r="B191" t="str">
            <v>Paredes de Coura</v>
          </cell>
        </row>
        <row r="192">
          <cell r="B192" t="str">
            <v>Pedrógão Grande</v>
          </cell>
        </row>
        <row r="193">
          <cell r="B193" t="str">
            <v>Penacova</v>
          </cell>
        </row>
        <row r="194">
          <cell r="B194" t="str">
            <v>Penafiel</v>
          </cell>
        </row>
        <row r="195">
          <cell r="B195" t="str">
            <v>Penalva do Castelo</v>
          </cell>
        </row>
        <row r="196">
          <cell r="B196" t="str">
            <v>Penamacor</v>
          </cell>
        </row>
        <row r="197">
          <cell r="B197" t="str">
            <v>Penedono</v>
          </cell>
        </row>
        <row r="198">
          <cell r="B198" t="str">
            <v>Penela</v>
          </cell>
        </row>
        <row r="199">
          <cell r="B199" t="str">
            <v>Peniche</v>
          </cell>
        </row>
        <row r="200">
          <cell r="B200" t="str">
            <v>Peso da Régua</v>
          </cell>
        </row>
        <row r="201">
          <cell r="B201" t="str">
            <v>Pinhel</v>
          </cell>
        </row>
        <row r="202">
          <cell r="B202" t="str">
            <v>Pombal</v>
          </cell>
        </row>
        <row r="203">
          <cell r="B203" t="str">
            <v>Ponta Delgada</v>
          </cell>
        </row>
        <row r="204">
          <cell r="B204" t="str">
            <v>Ponta do Sol</v>
          </cell>
        </row>
        <row r="205">
          <cell r="B205" t="str">
            <v>Ponte da Barca</v>
          </cell>
        </row>
        <row r="206">
          <cell r="B206" t="str">
            <v>Ponte de Lima</v>
          </cell>
        </row>
        <row r="207">
          <cell r="B207" t="str">
            <v>Ponte de Sôr</v>
          </cell>
        </row>
        <row r="208">
          <cell r="B208" t="str">
            <v>Portalegre</v>
          </cell>
        </row>
        <row r="209">
          <cell r="B209" t="str">
            <v>Portel</v>
          </cell>
        </row>
        <row r="210">
          <cell r="B210" t="str">
            <v>Portimão</v>
          </cell>
        </row>
        <row r="211">
          <cell r="B211" t="str">
            <v>Porto</v>
          </cell>
        </row>
        <row r="212">
          <cell r="B212" t="str">
            <v>Porto de Mós</v>
          </cell>
        </row>
        <row r="213">
          <cell r="B213" t="str">
            <v>Porto Moniz</v>
          </cell>
        </row>
        <row r="214">
          <cell r="B214" t="str">
            <v>Porto Santo</v>
          </cell>
        </row>
        <row r="215">
          <cell r="B215" t="str">
            <v>Póvoa de Lanhoso</v>
          </cell>
        </row>
        <row r="216">
          <cell r="B216" t="str">
            <v>Póvoa de Varzim</v>
          </cell>
        </row>
        <row r="217">
          <cell r="B217" t="str">
            <v>Povoação</v>
          </cell>
        </row>
        <row r="218">
          <cell r="B218" t="str">
            <v>Praia da Vitória</v>
          </cell>
        </row>
        <row r="219">
          <cell r="B219" t="str">
            <v>Proença-a-Nova</v>
          </cell>
        </row>
        <row r="220">
          <cell r="B220" t="str">
            <v>Redondo</v>
          </cell>
        </row>
        <row r="221">
          <cell r="B221" t="str">
            <v>Reguengos de Monsaraz</v>
          </cell>
        </row>
        <row r="222">
          <cell r="B222" t="str">
            <v>Resende</v>
          </cell>
        </row>
        <row r="223">
          <cell r="B223" t="str">
            <v>Ribeira Brava</v>
          </cell>
        </row>
        <row r="224">
          <cell r="B224" t="str">
            <v>Ribeira de Pena</v>
          </cell>
        </row>
        <row r="225">
          <cell r="B225" t="str">
            <v>Ribeira Grande</v>
          </cell>
        </row>
        <row r="226">
          <cell r="B226" t="str">
            <v>Rio Maior</v>
          </cell>
        </row>
        <row r="227">
          <cell r="B227" t="str">
            <v>S. Brás de Alportel</v>
          </cell>
        </row>
        <row r="228">
          <cell r="B228" t="str">
            <v>Sabrosa</v>
          </cell>
        </row>
        <row r="229">
          <cell r="B229" t="str">
            <v>Sabugal</v>
          </cell>
        </row>
        <row r="230">
          <cell r="B230" t="str">
            <v>Salvaterra de Magos</v>
          </cell>
        </row>
        <row r="231">
          <cell r="B231" t="str">
            <v>Santa Comba Dão</v>
          </cell>
        </row>
        <row r="232">
          <cell r="B232" t="str">
            <v>Santa Cruz</v>
          </cell>
        </row>
        <row r="233">
          <cell r="B233" t="str">
            <v>Santa Cruz da Graciosa</v>
          </cell>
        </row>
        <row r="234">
          <cell r="B234" t="str">
            <v>Santa Cruz das Flores</v>
          </cell>
        </row>
        <row r="235">
          <cell r="B235" t="str">
            <v>Santa Maria da Feira</v>
          </cell>
        </row>
        <row r="236">
          <cell r="B236" t="str">
            <v>Santa Marta de Penaguião</v>
          </cell>
        </row>
        <row r="237">
          <cell r="B237" t="str">
            <v>Santana</v>
          </cell>
        </row>
        <row r="238">
          <cell r="B238" t="str">
            <v>Santarém</v>
          </cell>
        </row>
        <row r="239">
          <cell r="B239" t="str">
            <v>Santiago do Cacém</v>
          </cell>
        </row>
        <row r="240">
          <cell r="B240" t="str">
            <v>Santo Tirso</v>
          </cell>
        </row>
        <row r="241">
          <cell r="B241" t="str">
            <v>São João da Madeira</v>
          </cell>
        </row>
        <row r="242">
          <cell r="B242" t="str">
            <v>São João da Pesqueira</v>
          </cell>
        </row>
        <row r="243">
          <cell r="B243" t="str">
            <v>São Pedro do Sul</v>
          </cell>
        </row>
        <row r="244">
          <cell r="B244" t="str">
            <v>São Roque do Pico</v>
          </cell>
        </row>
        <row r="245">
          <cell r="B245" t="str">
            <v>São Vicente</v>
          </cell>
        </row>
        <row r="246">
          <cell r="B246" t="str">
            <v>Sardoal</v>
          </cell>
        </row>
        <row r="247">
          <cell r="B247" t="str">
            <v>Sátão</v>
          </cell>
        </row>
        <row r="248">
          <cell r="B248" t="str">
            <v>Seia</v>
          </cell>
        </row>
        <row r="249">
          <cell r="B249" t="str">
            <v>Seixal</v>
          </cell>
        </row>
        <row r="250">
          <cell r="B250" t="str">
            <v>Sernancelhe</v>
          </cell>
        </row>
        <row r="251">
          <cell r="B251" t="str">
            <v>Serpa</v>
          </cell>
        </row>
        <row r="252">
          <cell r="B252" t="str">
            <v>Sertã</v>
          </cell>
        </row>
        <row r="253">
          <cell r="B253" t="str">
            <v>Sesimbra</v>
          </cell>
        </row>
        <row r="254">
          <cell r="B254" t="str">
            <v>Setúbal</v>
          </cell>
        </row>
        <row r="255">
          <cell r="B255" t="str">
            <v>Sever do Vouga</v>
          </cell>
        </row>
        <row r="256">
          <cell r="B256" t="str">
            <v>Silves</v>
          </cell>
        </row>
        <row r="257">
          <cell r="B257" t="str">
            <v>Sines</v>
          </cell>
        </row>
        <row r="258">
          <cell r="B258" t="str">
            <v>Sintra</v>
          </cell>
        </row>
        <row r="259">
          <cell r="B259" t="str">
            <v>Sobral de Monte Agraço</v>
          </cell>
        </row>
        <row r="260">
          <cell r="B260" t="str">
            <v>Soure</v>
          </cell>
        </row>
        <row r="261">
          <cell r="B261" t="str">
            <v>Sousel</v>
          </cell>
        </row>
        <row r="262">
          <cell r="B262" t="str">
            <v>Tábua</v>
          </cell>
        </row>
        <row r="263">
          <cell r="B263" t="str">
            <v>Tabuaço</v>
          </cell>
        </row>
        <row r="264">
          <cell r="B264" t="str">
            <v>Tarouca</v>
          </cell>
        </row>
        <row r="265">
          <cell r="B265" t="str">
            <v>Tavira</v>
          </cell>
        </row>
        <row r="266">
          <cell r="B266" t="str">
            <v>Terras de Bouro</v>
          </cell>
        </row>
        <row r="267">
          <cell r="B267" t="str">
            <v>Tomar</v>
          </cell>
        </row>
        <row r="268">
          <cell r="B268" t="str">
            <v>Tondela</v>
          </cell>
        </row>
        <row r="269">
          <cell r="B269" t="str">
            <v>Torre de Moncorvo</v>
          </cell>
        </row>
        <row r="270">
          <cell r="B270" t="str">
            <v>Torres Novas</v>
          </cell>
        </row>
        <row r="271">
          <cell r="B271" t="str">
            <v>Torres Vedras</v>
          </cell>
        </row>
        <row r="272">
          <cell r="B272" t="str">
            <v>Trancoso</v>
          </cell>
        </row>
        <row r="273">
          <cell r="B273" t="str">
            <v>Trofa</v>
          </cell>
        </row>
        <row r="274">
          <cell r="B274" t="str">
            <v>Vagos</v>
          </cell>
        </row>
        <row r="275">
          <cell r="B275" t="str">
            <v>Vale de Cambra</v>
          </cell>
        </row>
        <row r="276">
          <cell r="B276" t="str">
            <v>Valença</v>
          </cell>
        </row>
        <row r="277">
          <cell r="B277" t="str">
            <v>Valongo</v>
          </cell>
        </row>
        <row r="278">
          <cell r="B278" t="str">
            <v>Valpaços</v>
          </cell>
        </row>
        <row r="279">
          <cell r="B279" t="str">
            <v>Velas</v>
          </cell>
        </row>
        <row r="280">
          <cell r="B280" t="str">
            <v>Vendas Novas</v>
          </cell>
        </row>
        <row r="281">
          <cell r="B281" t="str">
            <v>Viana do Alentejo</v>
          </cell>
        </row>
        <row r="282">
          <cell r="B282" t="str">
            <v>Viana do Castelo</v>
          </cell>
        </row>
        <row r="283">
          <cell r="B283" t="str">
            <v>Vidigueira</v>
          </cell>
        </row>
        <row r="284">
          <cell r="B284" t="str">
            <v>Vieira do Minho</v>
          </cell>
        </row>
        <row r="285">
          <cell r="B285" t="str">
            <v>Vila de Rei</v>
          </cell>
        </row>
        <row r="286">
          <cell r="B286" t="str">
            <v>Vila do Bispo</v>
          </cell>
        </row>
        <row r="287">
          <cell r="B287" t="str">
            <v>Vila do Conde</v>
          </cell>
        </row>
        <row r="288">
          <cell r="B288" t="str">
            <v>Vila do Corvo</v>
          </cell>
        </row>
        <row r="289">
          <cell r="B289" t="str">
            <v>Vila do Porto</v>
          </cell>
        </row>
        <row r="290">
          <cell r="B290" t="str">
            <v>Vila Flor</v>
          </cell>
        </row>
        <row r="291">
          <cell r="B291" t="str">
            <v>Vila Franca de Xira</v>
          </cell>
        </row>
        <row r="292">
          <cell r="B292" t="str">
            <v>Vila Franca do Campo</v>
          </cell>
        </row>
        <row r="293">
          <cell r="B293" t="str">
            <v>Vila Nova da Barquinha</v>
          </cell>
        </row>
        <row r="294">
          <cell r="B294" t="str">
            <v>Vila Nova de Cerveira</v>
          </cell>
        </row>
        <row r="295">
          <cell r="B295" t="str">
            <v>Vila Nova de Famalicão</v>
          </cell>
        </row>
        <row r="296">
          <cell r="B296" t="str">
            <v>Vila Nova de Foz Côa</v>
          </cell>
        </row>
        <row r="297">
          <cell r="B297" t="str">
            <v>Vila Nova de Gaia</v>
          </cell>
        </row>
        <row r="298">
          <cell r="B298" t="str">
            <v>Vila Nova de Paiva</v>
          </cell>
        </row>
        <row r="299">
          <cell r="B299" t="str">
            <v>Vila Nova de Poiares</v>
          </cell>
        </row>
        <row r="300">
          <cell r="B300" t="str">
            <v>Vila Pouca de Aguiar</v>
          </cell>
        </row>
        <row r="301">
          <cell r="B301" t="str">
            <v>Vila Real</v>
          </cell>
        </row>
        <row r="302">
          <cell r="B302" t="str">
            <v>Vila Real de Santo António</v>
          </cell>
        </row>
        <row r="303">
          <cell r="B303" t="str">
            <v>Vila Velha de Ródão</v>
          </cell>
        </row>
        <row r="304">
          <cell r="B304" t="str">
            <v>Vila Verde</v>
          </cell>
        </row>
        <row r="305">
          <cell r="B305" t="str">
            <v>Vila Viçosa</v>
          </cell>
        </row>
        <row r="306">
          <cell r="B306" t="str">
            <v>Vimioso</v>
          </cell>
        </row>
        <row r="307">
          <cell r="B307" t="str">
            <v>Vinhais</v>
          </cell>
        </row>
        <row r="308">
          <cell r="B308" t="str">
            <v>Viseu</v>
          </cell>
        </row>
        <row r="309">
          <cell r="B309" t="str">
            <v>Vizela</v>
          </cell>
        </row>
        <row r="310">
          <cell r="B310" t="str">
            <v>Vouzela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5DA7AA9-EB43-4B6B-8C2E-7A4A90E71A64}" name="Tipo_edifício" displayName="Tipo_edifício" ref="C2:C4" totalsRowShown="0" headerRowDxfId="72" headerRowBorderDxfId="71" tableBorderDxfId="70" totalsRowBorderDxfId="69">
  <autoFilter ref="C2:C4" xr:uid="{B5DA7AA9-EB43-4B6B-8C2E-7A4A90E71A64}"/>
  <tableColumns count="1">
    <tableColumn id="1" xr3:uid="{B24B6AA4-A12C-44FB-B682-B108BD988DB7}" name="Tipo de edifício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0379BB4-22DF-4451-B3A3-147B73792422}" name="Tipologia_principal" displayName="Tipologia_principal" ref="D2:D63" totalsRowShown="0" headerRowDxfId="68" dataDxfId="67" tableBorderDxfId="66">
  <autoFilter ref="D2:D63" xr:uid="{50379BB4-22DF-4451-B3A3-147B73792422}"/>
  <tableColumns count="1">
    <tableColumn id="1" xr3:uid="{101D73B9-F3B0-475C-B7CF-F7FECC84D99B}" name="Tipologia principal" dataDxfId="65"/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FED1576-2361-4CE9-B9FA-2BE9FC4151C5}" name="Tab_Exante" displayName="Tab_Exante" ref="B11:O302" totalsRowShown="0" headerRowDxfId="64" dataDxfId="62" headerRowBorderDxfId="63" tableBorderDxfId="61" totalsRowBorderDxfId="60">
  <autoFilter ref="B11:O302" xr:uid="{0FED1576-2361-4CE9-B9FA-2BE9FC4151C5}"/>
  <tableColumns count="14">
    <tableColumn id="15" xr3:uid="{58E4020D-6967-4A67-A12A-D5592EC14462}" name="ID" dataDxfId="59"/>
    <tableColumn id="1" xr3:uid="{0692DDCC-0E79-49A4-99C4-3529C9D16BE9}" name="Número  CE" dataDxfId="58"/>
    <tableColumn id="2" xr3:uid="{5CC16675-342E-40B0-8C84-11A8AD955324}" name="Tipo de CE" dataDxfId="57"/>
    <tableColumn id="5" xr3:uid="{AC103302-324C-49E2-98D0-A694619E13FE}" name="Área_x000a_ [m2]" dataDxfId="56"/>
    <tableColumn id="6" xr3:uid="{C30463B8-25F4-4D2A-8136-00C58BB29179}" name="Ntc [kWhep/m2.ano]" dataDxfId="55"/>
    <tableColumn id="7" xr3:uid="{7AEDC28D-FF21-4830-9FC7-0380E5622D45}" name="Nt _x000a_[kWhep/m2.ano]" dataDxfId="54"/>
    <tableColumn id="8" xr3:uid="{AEF3C6AE-EFC0-4A9A-837A-E5DD84A51F51}" name="IEEpr,S-IEEprev,ren [kWhep/m2.ano]" dataDxfId="53"/>
    <tableColumn id="9" xr3:uid="{24F6AFDB-8628-45CE-A746-CF15E5A7760D}" name="IEEpr,T [kWhep/m2.ano]" dataDxfId="52"/>
    <tableColumn id="10" xr3:uid="{3B1F3D17-A32E-4DCC-9CAE-388782D2FA0E}" name="IEEref,S [kWhep/m2.ano]" dataDxfId="51"/>
    <tableColumn id="11" xr3:uid="{8FA9B380-5C0B-4A39-BA9F-85200E9CA6B6}" name="Energia Primária [kWhep/ano]" dataDxfId="50">
      <calculatedColumnFormula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calculatedColumnFormula>
    </tableColumn>
    <tableColumn id="12" xr3:uid="{DE05D830-8C98-4425-AA90-74EE895C71E3}" name="Rácio" dataDxfId="49">
      <calculatedColumnFormula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calculatedColumnFormula>
    </tableColumn>
    <tableColumn id="4" xr3:uid="{AA3DA695-1AF6-45F8-B08C-9CB322F85CD5}" name="Previsão novo Ntc [kWhep/m2.ano]" dataDxfId="48"/>
    <tableColumn id="3" xr3:uid="{749F4AB3-9FEC-4662-B9C2-35E9648D15EB}" name="Previsão novo IEEpr,S-IEEprev,ren [kWhep/m2.ano]" dataDxfId="47"/>
    <tableColumn id="13" xr3:uid="{B1D86BEA-5126-4DD5-B792-A90FA5813BA4}" name="Classe energética" dataDxfId="46">
      <calculatedColumnFormula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calculatedColumnFormula>
    </tableColumn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32E37DB-27F1-4711-944D-E5A0EEE79544}" name="Tab_Expost" displayName="Tab_Expost" ref="Q11:AB302" totalsRowShown="0" headerRowDxfId="45" dataDxfId="43" headerRowBorderDxfId="44" tableBorderDxfId="42" totalsRowBorderDxfId="41">
  <autoFilter ref="Q11:AB302" xr:uid="{D32E37DB-27F1-4711-944D-E5A0EEE79544}"/>
  <tableColumns count="12">
    <tableColumn id="15" xr3:uid="{72262F61-2A47-46B1-83D1-B407434226D6}" name="ID" dataDxfId="40">
      <calculatedColumnFormula>IF(Tab_Exante[[#This Row],[ID]]="","",Tab_Exante[[#This Row],[ID]])</calculatedColumnFormula>
    </tableColumn>
    <tableColumn id="1" xr3:uid="{EA8BBD7B-52B1-4879-A655-ED696DCCBC5B}" name="Número  CE" dataDxfId="39"/>
    <tableColumn id="2" xr3:uid="{48C7BB10-DA2C-4581-9E11-ACA62961E83E}" name="Tipo de CE" dataDxfId="38"/>
    <tableColumn id="5" xr3:uid="{F32E8D0F-F0D1-421D-8392-51F3863CB629}" name="Área_x000a_ [m2]" dataDxfId="37"/>
    <tableColumn id="6" xr3:uid="{8BFC040F-58CC-4ACB-B9E7-F4DE12A43402}" name="Obra Ntc [kWhep/m2.ano]" dataDxfId="36"/>
    <tableColumn id="7" xr3:uid="{2AFE6EC7-126F-445D-AE20-DD569C9880B3}" name="Nt _x000a_[kWhep/m2.ano]" dataDxfId="35"/>
    <tableColumn id="8" xr3:uid="{BA1CAA34-BCAB-4785-91CF-E5F35F0F001B}" name="Obra IEEpr,S-IEEprev,ren [kWhep/m2.ano]" dataDxfId="34"/>
    <tableColumn id="9" xr3:uid="{24822989-EF81-40A6-BC3B-CD5835DCEA59}" name="IEEpr,T [kWhep/m2.ano]" dataDxfId="33"/>
    <tableColumn id="10" xr3:uid="{704D34DE-6DDA-4643-B723-CD653038ED70}" name="IEEref,S [kWhep/m2.ano]" dataDxfId="32"/>
    <tableColumn id="11" xr3:uid="{0B6F91C1-B579-476D-A891-24313D231643}" name="Energia Primária [kWhep/ano]" dataDxfId="31">
      <calculatedColumnFormula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calculatedColumnFormula>
    </tableColumn>
    <tableColumn id="12" xr3:uid="{5097C4B1-DCEF-4F6A-B16A-5A3F714EF312}" name="Rácio" dataDxfId="30">
      <calculatedColumnFormula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calculatedColumnFormula>
    </tableColumn>
    <tableColumn id="13" xr3:uid="{EF7A7850-0D20-4B66-8DB1-757744126C46}" name="Classe energética" dataDxfId="29">
      <calculatedColumnFormula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calculatedColumnFormula>
    </tableColumn>
  </tableColumns>
  <tableStyleInfo name="TableStyleMedium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AFF752B-6DC9-49E1-B970-8493748FFC19}" name="Tab_Poupanças" displayName="Tab_Poupanças" ref="AD11:AF302" totalsRowShown="0" headerRowDxfId="28" dataDxfId="27" tableBorderDxfId="26">
  <autoFilter ref="AD11:AF302" xr:uid="{8AFF752B-6DC9-49E1-B970-8493748FFC19}"/>
  <tableColumns count="3">
    <tableColumn id="1" xr3:uid="{A342032A-A708-4CC7-AFB9-61A2A80CC5D0}" name="ID" dataDxfId="25">
      <calculatedColumnFormula>IF(Tab_Exante[[#This Row],[ID]]="","",Tab_Exante[[#This Row],[ID]])</calculatedColumnFormula>
    </tableColumn>
    <tableColumn id="3" xr3:uid="{F9BA9DEB-7385-4E69-A970-2308C69BF259}" name="Projeto - Redução das necessidades de Energia Primária [%]" dataDxfId="24">
      <calculatedColumnFormula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calculatedColumnFormula>
    </tableColumn>
    <tableColumn id="2" xr3:uid="{1540888F-3BB6-4384-95CE-4C96580D222B}" name="Redução das necessidades de Energia Primária [%]2" dataDxfId="23" dataCellStyle="Percentagem">
      <calculatedColumnFormula>IFERROR(IF((1-Tab_Expost[[#This Row],[Rácio]]/Tab_Exante[[#This Row],[Rácio]])&lt;0,0,(1-Tab_Expost[[#This Row],[Rácio]]/Tab_Exante[[#This Row],[Rácio]])),"")</calculatedColumnFormula>
    </tableColumn>
  </tableColumns>
  <tableStyleInfo name="TableStyleMedium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FC09F3A-DD94-42D2-81CC-5EB882529514}" name="Tab_Aux1" displayName="Tab_Aux1" ref="AL11:AL302" totalsRowShown="0" headerRowDxfId="22" dataDxfId="21">
  <autoFilter ref="AL11:AL302" xr:uid="{EFC09F3A-DD94-42D2-81CC-5EB882529514}"/>
  <tableColumns count="1">
    <tableColumn id="1" xr3:uid="{2C26C598-0151-4D98-B343-47C9E0BD24E7}" name="projeto" dataDxfId="20">
      <calculatedColumnFormula>IFERROR(Tab_Exante[[#This Row],[Área
 '[m2']]]*Tab_Poupanças[[#This Row],[Projeto - Redução das necessidades de Energia Primária '[%']]],0)</calculatedColumnFormula>
    </tableColumn>
  </tableColumns>
  <tableStyleInfo name="TableStyleLight1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70CB177-0951-48F2-A694-14CEFE436ED2}" name="Tab_AuxID" displayName="Tab_AuxID" ref="AR11:AR302" totalsRowShown="0" headerRowDxfId="19" dataDxfId="18">
  <autoFilter ref="AR11:AR302" xr:uid="{070CB177-0951-48F2-A694-14CEFE436ED2}"/>
  <tableColumns count="1">
    <tableColumn id="1" xr3:uid="{A30C4D10-B100-4330-9041-F5ABC282E116}" name="Numeração ID" dataDxfId="17"/>
  </tableColumns>
  <tableStyleInfo name="TableStyleMedium3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EF2605C-6114-4E75-A96D-394211407660}" name="Tab_Aux13" displayName="Tab_Aux13" ref="AM11:AM302" totalsRowShown="0" headerRowDxfId="16" dataDxfId="15">
  <autoFilter ref="AM11:AM302" xr:uid="{FEF2605C-6114-4E75-A96D-394211407660}"/>
  <tableColumns count="1">
    <tableColumn id="1" xr3:uid="{6A7A12E5-0F06-4CB7-A3BC-87539C73CCEF}" name="obra" dataDxfId="14">
      <calculatedColumnFormula>IFERROR(Tab_Expost[[#This Row],[Área
 '[m2']]]*AH12,0)</calculatedColumnFormula>
    </tableColumn>
  </tableColumns>
  <tableStyleInfo name="TableStyleLight1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DD9D2C8-0639-4706-A7AC-A4FE31D304F8}" name="Tabela8" displayName="Tabela8" ref="AH11:AH302" totalsRowShown="0" headerRowDxfId="13" dataDxfId="11" headerRowBorderDxfId="12" tableBorderDxfId="10" dataCellStyle="Percentagem">
  <autoFilter ref="AH11:AH302" xr:uid="{0DD9D2C8-0639-4706-A7AC-A4FE31D304F8}"/>
  <tableColumns count="1">
    <tableColumn id="1" xr3:uid="{4D4D1B02-769C-411E-BDD9-14DD88DE2C20}" name="Obra - Redução das necessidades de Energia Primária [%]" dataDxfId="9" dataCellStyle="Percentagem">
      <calculatedColumnFormula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calculatedColumnFormula>
    </tableColumn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3" Type="http://schemas.openxmlformats.org/officeDocument/2006/relationships/vmlDrawing" Target="../drawings/vmlDrawing1.vml"/><Relationship Id="rId7" Type="http://schemas.openxmlformats.org/officeDocument/2006/relationships/table" Target="../tables/table6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5.xml"/><Relationship Id="rId11" Type="http://schemas.openxmlformats.org/officeDocument/2006/relationships/comments" Target="../comments1.xml"/><Relationship Id="rId5" Type="http://schemas.openxmlformats.org/officeDocument/2006/relationships/table" Target="../tables/table4.xml"/><Relationship Id="rId10" Type="http://schemas.openxmlformats.org/officeDocument/2006/relationships/table" Target="../tables/table9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02D1B-0E1B-4109-8B9A-DA3D85F056AD}">
  <dimension ref="A1:O63"/>
  <sheetViews>
    <sheetView workbookViewId="0">
      <selection activeCell="A5" sqref="A5"/>
    </sheetView>
  </sheetViews>
  <sheetFormatPr defaultRowHeight="15" x14ac:dyDescent="0.25"/>
  <cols>
    <col min="1" max="1" width="48.140625" bestFit="1" customWidth="1"/>
    <col min="2" max="2" width="48.140625" customWidth="1"/>
    <col min="3" max="3" width="18.7109375" bestFit="1" customWidth="1"/>
    <col min="4" max="4" width="48.28515625" bestFit="1" customWidth="1"/>
    <col min="8" max="8" width="10" customWidth="1"/>
    <col min="9" max="9" width="12.140625" customWidth="1"/>
    <col min="14" max="14" width="17" bestFit="1" customWidth="1"/>
    <col min="15" max="15" width="10.7109375" bestFit="1" customWidth="1"/>
  </cols>
  <sheetData>
    <row r="1" spans="1:15" x14ac:dyDescent="0.25">
      <c r="N1" s="104" t="s">
        <v>72</v>
      </c>
      <c r="O1" s="105"/>
    </row>
    <row r="2" spans="1:15" x14ac:dyDescent="0.25">
      <c r="A2" s="55" t="s">
        <v>112</v>
      </c>
      <c r="B2" s="56" t="s">
        <v>113</v>
      </c>
      <c r="C2" s="1" t="s">
        <v>71</v>
      </c>
      <c r="D2" s="6" t="s">
        <v>16</v>
      </c>
      <c r="E2" s="7" t="s">
        <v>75</v>
      </c>
      <c r="H2" s="7" t="s">
        <v>78</v>
      </c>
      <c r="I2" s="7" t="s">
        <v>79</v>
      </c>
      <c r="N2" s="10" t="s">
        <v>81</v>
      </c>
      <c r="O2" s="10" t="s">
        <v>80</v>
      </c>
    </row>
    <row r="3" spans="1:15" x14ac:dyDescent="0.25">
      <c r="A3" s="51" t="s">
        <v>72</v>
      </c>
      <c r="B3" s="53" t="s">
        <v>72</v>
      </c>
      <c r="C3" s="2" t="s">
        <v>73</v>
      </c>
      <c r="D3" s="3" t="s">
        <v>17</v>
      </c>
      <c r="E3" s="8" t="s">
        <v>76</v>
      </c>
      <c r="H3" s="9" t="s">
        <v>5</v>
      </c>
      <c r="I3" s="9">
        <v>0.25</v>
      </c>
      <c r="K3">
        <v>4</v>
      </c>
      <c r="L3" t="str">
        <f>IF(K3&lt;=$I$3,$H$3,IF(K3&lt;=$I$4,$H$4,IF(K3&lt;=$I$5,$H$5,IF(K3&lt;=$I$6,$H$6,IF(K3&lt;=$I$7,$H$7,IF(K3&lt;=$I$8,$H$8,IF(K3&lt;=$I$9,$H$9,$H$10)))))))</f>
        <v>F</v>
      </c>
    </row>
    <row r="4" spans="1:15" x14ac:dyDescent="0.25">
      <c r="A4" s="52" t="s">
        <v>94</v>
      </c>
      <c r="B4" s="54" t="s">
        <v>94</v>
      </c>
      <c r="C4" s="4" t="s">
        <v>74</v>
      </c>
      <c r="D4" s="3" t="s">
        <v>18</v>
      </c>
      <c r="H4" s="9" t="s">
        <v>1</v>
      </c>
      <c r="I4" s="9">
        <v>0.5</v>
      </c>
    </row>
    <row r="5" spans="1:15" x14ac:dyDescent="0.25">
      <c r="A5" s="51"/>
      <c r="B5" s="57"/>
      <c r="D5" s="3" t="s">
        <v>19</v>
      </c>
      <c r="H5" s="9" t="s">
        <v>8</v>
      </c>
      <c r="I5" s="9">
        <v>0.75</v>
      </c>
    </row>
    <row r="6" spans="1:15" x14ac:dyDescent="0.25">
      <c r="D6" s="3" t="s">
        <v>20</v>
      </c>
      <c r="H6" s="9" t="s">
        <v>4</v>
      </c>
      <c r="I6" s="9">
        <v>1</v>
      </c>
    </row>
    <row r="7" spans="1:15" x14ac:dyDescent="0.25">
      <c r="D7" s="3" t="s">
        <v>21</v>
      </c>
      <c r="H7" s="9" t="s">
        <v>0</v>
      </c>
      <c r="I7" s="9">
        <v>1.5</v>
      </c>
    </row>
    <row r="8" spans="1:15" x14ac:dyDescent="0.25">
      <c r="D8" s="3" t="s">
        <v>22</v>
      </c>
      <c r="H8" s="9" t="s">
        <v>6</v>
      </c>
      <c r="I8" s="9">
        <v>2</v>
      </c>
    </row>
    <row r="9" spans="1:15" x14ac:dyDescent="0.25">
      <c r="D9" s="3" t="s">
        <v>23</v>
      </c>
      <c r="H9" s="9" t="s">
        <v>2</v>
      </c>
      <c r="I9">
        <v>2.5</v>
      </c>
    </row>
    <row r="10" spans="1:15" x14ac:dyDescent="0.25">
      <c r="D10" s="3" t="s">
        <v>24</v>
      </c>
      <c r="H10" s="9" t="s">
        <v>3</v>
      </c>
    </row>
    <row r="11" spans="1:15" x14ac:dyDescent="0.25">
      <c r="D11" s="3" t="s">
        <v>25</v>
      </c>
    </row>
    <row r="12" spans="1:15" x14ac:dyDescent="0.25">
      <c r="D12" s="3" t="s">
        <v>26</v>
      </c>
    </row>
    <row r="13" spans="1:15" x14ac:dyDescent="0.25">
      <c r="D13" s="3" t="s">
        <v>27</v>
      </c>
    </row>
    <row r="14" spans="1:15" x14ac:dyDescent="0.25">
      <c r="D14" s="3" t="s">
        <v>28</v>
      </c>
    </row>
    <row r="15" spans="1:15" x14ac:dyDescent="0.25">
      <c r="D15" s="3" t="s">
        <v>29</v>
      </c>
    </row>
    <row r="16" spans="1:15" x14ac:dyDescent="0.25">
      <c r="D16" s="3" t="s">
        <v>30</v>
      </c>
    </row>
    <row r="17" spans="1:4" x14ac:dyDescent="0.25">
      <c r="D17" s="3" t="s">
        <v>31</v>
      </c>
    </row>
    <row r="18" spans="1:4" x14ac:dyDescent="0.25">
      <c r="D18" s="3" t="s">
        <v>32</v>
      </c>
    </row>
    <row r="19" spans="1:4" x14ac:dyDescent="0.25">
      <c r="D19" s="3" t="s">
        <v>33</v>
      </c>
    </row>
    <row r="20" spans="1:4" x14ac:dyDescent="0.25">
      <c r="D20" s="3" t="s">
        <v>34</v>
      </c>
    </row>
    <row r="21" spans="1:4" x14ac:dyDescent="0.25">
      <c r="D21" s="3" t="s">
        <v>35</v>
      </c>
    </row>
    <row r="22" spans="1:4" x14ac:dyDescent="0.25">
      <c r="D22" s="3" t="s">
        <v>36</v>
      </c>
    </row>
    <row r="23" spans="1:4" x14ac:dyDescent="0.25">
      <c r="A23" t="s">
        <v>114</v>
      </c>
      <c r="D23" s="3" t="s">
        <v>37</v>
      </c>
    </row>
    <row r="24" spans="1:4" x14ac:dyDescent="0.25">
      <c r="D24" s="3" t="s">
        <v>38</v>
      </c>
    </row>
    <row r="25" spans="1:4" x14ac:dyDescent="0.25">
      <c r="D25" s="3" t="s">
        <v>39</v>
      </c>
    </row>
    <row r="26" spans="1:4" x14ac:dyDescent="0.25">
      <c r="D26" s="3" t="s">
        <v>40</v>
      </c>
    </row>
    <row r="27" spans="1:4" x14ac:dyDescent="0.25">
      <c r="D27" s="3" t="s">
        <v>41</v>
      </c>
    </row>
    <row r="28" spans="1:4" x14ac:dyDescent="0.25">
      <c r="D28" s="3" t="s">
        <v>42</v>
      </c>
    </row>
    <row r="29" spans="1:4" x14ac:dyDescent="0.25">
      <c r="D29" s="3" t="s">
        <v>14</v>
      </c>
    </row>
    <row r="30" spans="1:4" x14ac:dyDescent="0.25">
      <c r="D30" s="3" t="s">
        <v>10</v>
      </c>
    </row>
    <row r="31" spans="1:4" x14ac:dyDescent="0.25">
      <c r="D31" s="3" t="s">
        <v>43</v>
      </c>
    </row>
    <row r="32" spans="1:4" x14ac:dyDescent="0.25">
      <c r="D32" s="3" t="s">
        <v>44</v>
      </c>
    </row>
    <row r="33" spans="4:4" x14ac:dyDescent="0.25">
      <c r="D33" s="3" t="s">
        <v>45</v>
      </c>
    </row>
    <row r="34" spans="4:4" x14ac:dyDescent="0.25">
      <c r="D34" s="3" t="s">
        <v>12</v>
      </c>
    </row>
    <row r="35" spans="4:4" x14ac:dyDescent="0.25">
      <c r="D35" s="3" t="s">
        <v>46</v>
      </c>
    </row>
    <row r="36" spans="4:4" x14ac:dyDescent="0.25">
      <c r="D36" s="3" t="s">
        <v>15</v>
      </c>
    </row>
    <row r="37" spans="4:4" x14ac:dyDescent="0.25">
      <c r="D37" s="5" t="s">
        <v>11</v>
      </c>
    </row>
    <row r="38" spans="4:4" x14ac:dyDescent="0.25">
      <c r="D38" s="3" t="s">
        <v>47</v>
      </c>
    </row>
    <row r="39" spans="4:4" x14ac:dyDescent="0.25">
      <c r="D39" s="3" t="s">
        <v>48</v>
      </c>
    </row>
    <row r="40" spans="4:4" x14ac:dyDescent="0.25">
      <c r="D40" s="3" t="s">
        <v>49</v>
      </c>
    </row>
    <row r="41" spans="4:4" x14ac:dyDescent="0.25">
      <c r="D41" s="3" t="s">
        <v>50</v>
      </c>
    </row>
    <row r="42" spans="4:4" x14ac:dyDescent="0.25">
      <c r="D42" s="3" t="s">
        <v>51</v>
      </c>
    </row>
    <row r="43" spans="4:4" x14ac:dyDescent="0.25">
      <c r="D43" s="3" t="s">
        <v>52</v>
      </c>
    </row>
    <row r="44" spans="4:4" x14ac:dyDescent="0.25">
      <c r="D44" s="3" t="s">
        <v>9</v>
      </c>
    </row>
    <row r="45" spans="4:4" x14ac:dyDescent="0.25">
      <c r="D45" s="3" t="s">
        <v>53</v>
      </c>
    </row>
    <row r="46" spans="4:4" x14ac:dyDescent="0.25">
      <c r="D46" s="3" t="s">
        <v>54</v>
      </c>
    </row>
    <row r="47" spans="4:4" x14ac:dyDescent="0.25">
      <c r="D47" s="3" t="s">
        <v>55</v>
      </c>
    </row>
    <row r="48" spans="4:4" x14ac:dyDescent="0.25">
      <c r="D48" s="3" t="s">
        <v>56</v>
      </c>
    </row>
    <row r="49" spans="4:4" x14ac:dyDescent="0.25">
      <c r="D49" s="3" t="s">
        <v>57</v>
      </c>
    </row>
    <row r="50" spans="4:4" x14ac:dyDescent="0.25">
      <c r="D50" s="3" t="s">
        <v>58</v>
      </c>
    </row>
    <row r="51" spans="4:4" x14ac:dyDescent="0.25">
      <c r="D51" s="3" t="s">
        <v>59</v>
      </c>
    </row>
    <row r="52" spans="4:4" x14ac:dyDescent="0.25">
      <c r="D52" s="3" t="s">
        <v>60</v>
      </c>
    </row>
    <row r="53" spans="4:4" x14ac:dyDescent="0.25">
      <c r="D53" s="3" t="s">
        <v>61</v>
      </c>
    </row>
    <row r="54" spans="4:4" x14ac:dyDescent="0.25">
      <c r="D54" s="3" t="s">
        <v>62</v>
      </c>
    </row>
    <row r="55" spans="4:4" x14ac:dyDescent="0.25">
      <c r="D55" s="3" t="s">
        <v>63</v>
      </c>
    </row>
    <row r="56" spans="4:4" x14ac:dyDescent="0.25">
      <c r="D56" s="3" t="s">
        <v>7</v>
      </c>
    </row>
    <row r="57" spans="4:4" x14ac:dyDescent="0.25">
      <c r="D57" s="3" t="s">
        <v>64</v>
      </c>
    </row>
    <row r="58" spans="4:4" x14ac:dyDescent="0.25">
      <c r="D58" s="3" t="s">
        <v>65</v>
      </c>
    </row>
    <row r="59" spans="4:4" x14ac:dyDescent="0.25">
      <c r="D59" s="3" t="s">
        <v>66</v>
      </c>
    </row>
    <row r="60" spans="4:4" x14ac:dyDescent="0.25">
      <c r="D60" s="3" t="s">
        <v>67</v>
      </c>
    </row>
    <row r="61" spans="4:4" x14ac:dyDescent="0.25">
      <c r="D61" s="3" t="s">
        <v>68</v>
      </c>
    </row>
    <row r="62" spans="4:4" x14ac:dyDescent="0.25">
      <c r="D62" s="3" t="s">
        <v>13</v>
      </c>
    </row>
    <row r="63" spans="4:4" x14ac:dyDescent="0.25">
      <c r="D63" s="4" t="s">
        <v>69</v>
      </c>
    </row>
  </sheetData>
  <mergeCells count="1">
    <mergeCell ref="N1:O1"/>
  </mergeCells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73E0D-4809-4F1B-9FD9-872E34F9B91E}">
  <dimension ref="A4:AH30"/>
  <sheetViews>
    <sheetView showGridLines="0" zoomScale="85" zoomScaleNormal="85" workbookViewId="0">
      <selection activeCell="F33" sqref="F33"/>
    </sheetView>
  </sheetViews>
  <sheetFormatPr defaultColWidth="8.85546875" defaultRowHeight="12.75" x14ac:dyDescent="0.2"/>
  <cols>
    <col min="1" max="1" width="4" style="20" customWidth="1"/>
    <col min="2" max="2" width="7.85546875" style="20" customWidth="1"/>
    <col min="3" max="3" width="21.5703125" style="20" customWidth="1"/>
    <col min="4" max="4" width="8.28515625" style="20" customWidth="1"/>
    <col min="5" max="7" width="15.7109375" style="20" customWidth="1"/>
    <col min="8" max="8" width="3.28515625" style="20" customWidth="1"/>
    <col min="9" max="9" width="17.5703125" style="20" customWidth="1"/>
    <col min="10" max="13" width="15.7109375" style="20" customWidth="1"/>
    <col min="14" max="14" width="1.7109375" style="20" customWidth="1"/>
    <col min="15" max="15" width="21.28515625" style="20" bestFit="1" customWidth="1"/>
    <col min="16" max="16" width="21.5703125" style="20" customWidth="1"/>
    <col min="17" max="17" width="39.5703125" style="20" customWidth="1"/>
    <col min="18" max="18" width="15.7109375" style="20" customWidth="1"/>
    <col min="19" max="19" width="18.7109375" style="20" customWidth="1"/>
    <col min="20" max="20" width="21.7109375" style="20" customWidth="1"/>
    <col min="21" max="21" width="21" style="20" customWidth="1"/>
    <col min="22" max="22" width="19.7109375" style="20" customWidth="1"/>
    <col min="23" max="23" width="18.42578125" style="20" customWidth="1"/>
    <col min="24" max="24" width="22.7109375" style="20" bestFit="1" customWidth="1"/>
    <col min="25" max="26" width="15.7109375" style="20" customWidth="1"/>
    <col min="27" max="27" width="2.7109375" style="20" customWidth="1"/>
    <col min="28" max="28" width="7.85546875" style="20" customWidth="1"/>
    <col min="29" max="29" width="21.7109375" style="20" customWidth="1"/>
    <col min="30" max="30" width="8.85546875" style="20"/>
    <col min="31" max="31" width="9.7109375" style="20" hidden="1" customWidth="1"/>
    <col min="32" max="35" width="0" style="20" hidden="1" customWidth="1"/>
    <col min="36" max="16384" width="8.85546875" style="20"/>
  </cols>
  <sheetData>
    <row r="4" spans="1:34" x14ac:dyDescent="0.2">
      <c r="K4" s="32" t="str">
        <f>Versões!C4</f>
        <v>FEDER-NORTE2030-01.v1</v>
      </c>
    </row>
    <row r="8" spans="1:34" x14ac:dyDescent="0.2">
      <c r="A8" s="47" t="s">
        <v>107</v>
      </c>
      <c r="I8" s="47" t="s">
        <v>106</v>
      </c>
    </row>
    <row r="9" spans="1:34" x14ac:dyDescent="0.2">
      <c r="I9" s="47"/>
    </row>
    <row r="10" spans="1:34" x14ac:dyDescent="0.2">
      <c r="B10" s="123"/>
      <c r="C10" s="124"/>
      <c r="D10" s="124"/>
      <c r="E10" s="124"/>
      <c r="F10" s="124"/>
      <c r="G10" s="120"/>
      <c r="H10" s="50"/>
      <c r="I10" s="123"/>
      <c r="J10" s="129"/>
    </row>
    <row r="11" spans="1:34" x14ac:dyDescent="0.2">
      <c r="B11" s="125"/>
      <c r="C11" s="126"/>
      <c r="D11" s="126"/>
      <c r="E11" s="126"/>
      <c r="F11" s="126"/>
      <c r="G11" s="121"/>
      <c r="H11" s="50"/>
      <c r="I11" s="125"/>
      <c r="J11" s="130"/>
    </row>
    <row r="12" spans="1:34" ht="15" x14ac:dyDescent="0.25">
      <c r="B12" s="127"/>
      <c r="C12" s="128"/>
      <c r="D12" s="128"/>
      <c r="E12" s="128"/>
      <c r="F12" s="128"/>
      <c r="G12" s="122"/>
      <c r="H12" s="50"/>
      <c r="I12" s="127"/>
      <c r="J12" s="131"/>
      <c r="K12"/>
    </row>
    <row r="13" spans="1:34" ht="13.15" customHeight="1" x14ac:dyDescent="0.25">
      <c r="B13" s="119" t="s">
        <v>108</v>
      </c>
      <c r="C13" s="119"/>
      <c r="D13" s="119"/>
      <c r="G13" s="48" t="s">
        <v>109</v>
      </c>
      <c r="I13" s="119" t="s">
        <v>111</v>
      </c>
      <c r="J13" s="119"/>
      <c r="K13"/>
    </row>
    <row r="15" spans="1:34" x14ac:dyDescent="0.2">
      <c r="A15" s="16" t="s">
        <v>91</v>
      </c>
      <c r="AH15" s="39"/>
    </row>
    <row r="17" spans="1:29" ht="14.65" customHeight="1" x14ac:dyDescent="0.2">
      <c r="C17" s="110" t="s">
        <v>124</v>
      </c>
      <c r="D17" s="111"/>
      <c r="E17" s="111"/>
      <c r="F17" s="112"/>
      <c r="G17" s="106">
        <f>IFERROR(Registos!AQ14/Registos!AQ12,0)</f>
        <v>0</v>
      </c>
      <c r="I17" s="132" t="s">
        <v>131</v>
      </c>
      <c r="J17" s="106">
        <f>IFERROR(Registos!AQ20/Registos!AQ19,0)</f>
        <v>0</v>
      </c>
    </row>
    <row r="18" spans="1:29" ht="13.15" customHeight="1" x14ac:dyDescent="0.2">
      <c r="C18" s="113"/>
      <c r="D18" s="114"/>
      <c r="E18" s="114"/>
      <c r="F18" s="115"/>
      <c r="G18" s="107"/>
      <c r="I18" s="133"/>
      <c r="J18" s="107"/>
    </row>
    <row r="19" spans="1:29" ht="14.45" customHeight="1" x14ac:dyDescent="0.2">
      <c r="C19" s="116"/>
      <c r="D19" s="117"/>
      <c r="E19" s="117"/>
      <c r="F19" s="118"/>
      <c r="G19" s="108"/>
      <c r="I19" s="134"/>
      <c r="J19" s="108"/>
      <c r="AB19" s="109" t="s">
        <v>97</v>
      </c>
      <c r="AC19" s="109"/>
    </row>
    <row r="20" spans="1:29" ht="14.45" customHeight="1" x14ac:dyDescent="0.2">
      <c r="AB20" s="109"/>
      <c r="AC20" s="109"/>
    </row>
    <row r="21" spans="1:29" ht="14.45" customHeight="1" x14ac:dyDescent="0.2">
      <c r="AB21" s="19"/>
      <c r="AC21" s="19"/>
    </row>
    <row r="22" spans="1:29" x14ac:dyDescent="0.2">
      <c r="A22" s="47" t="s">
        <v>87</v>
      </c>
      <c r="B22" s="48"/>
      <c r="C22" s="48"/>
    </row>
    <row r="24" spans="1:29" ht="16.149999999999999" customHeight="1" x14ac:dyDescent="0.25">
      <c r="B24" s="41"/>
      <c r="C24" s="42" t="s">
        <v>88</v>
      </c>
      <c r="L24"/>
    </row>
    <row r="25" spans="1:29" ht="5.45" customHeight="1" x14ac:dyDescent="0.25">
      <c r="L25"/>
    </row>
    <row r="26" spans="1:29" ht="16.149999999999999" customHeight="1" x14ac:dyDescent="0.25">
      <c r="B26" s="43"/>
      <c r="C26" s="42" t="s">
        <v>96</v>
      </c>
      <c r="L26"/>
      <c r="V26" s="39"/>
    </row>
    <row r="27" spans="1:29" ht="5.45" customHeight="1" x14ac:dyDescent="0.25">
      <c r="L27"/>
    </row>
    <row r="28" spans="1:29" ht="15.6" customHeight="1" x14ac:dyDescent="0.25">
      <c r="B28" s="44"/>
      <c r="C28" s="42" t="s">
        <v>96</v>
      </c>
      <c r="L28"/>
    </row>
    <row r="29" spans="1:29" ht="5.45" customHeight="1" x14ac:dyDescent="0.25">
      <c r="L29"/>
    </row>
    <row r="30" spans="1:29" ht="15" x14ac:dyDescent="0.25">
      <c r="B30" s="45"/>
      <c r="C30" s="42" t="s">
        <v>96</v>
      </c>
      <c r="L30"/>
      <c r="V30" s="40"/>
      <c r="W30" s="34"/>
    </row>
  </sheetData>
  <mergeCells count="10">
    <mergeCell ref="G17:G19"/>
    <mergeCell ref="AB19:AC20"/>
    <mergeCell ref="C17:F19"/>
    <mergeCell ref="B13:D13"/>
    <mergeCell ref="G10:G12"/>
    <mergeCell ref="B10:F12"/>
    <mergeCell ref="I10:J12"/>
    <mergeCell ref="I13:J13"/>
    <mergeCell ref="J17:J19"/>
    <mergeCell ref="I17:I1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CC441-454E-4B6B-BB38-42B51F34D9E2}">
  <dimension ref="B2:AR302"/>
  <sheetViews>
    <sheetView showGridLines="0" tabSelected="1" zoomScale="70" zoomScaleNormal="70" workbookViewId="0">
      <selection activeCell="U30" sqref="U30"/>
    </sheetView>
  </sheetViews>
  <sheetFormatPr defaultColWidth="8.85546875" defaultRowHeight="12.75" x14ac:dyDescent="0.2"/>
  <cols>
    <col min="1" max="1" width="3" style="20" customWidth="1"/>
    <col min="2" max="2" width="25.7109375" style="20" customWidth="1"/>
    <col min="3" max="3" width="17.42578125" style="20" customWidth="1"/>
    <col min="4" max="4" width="39.5703125" style="20" customWidth="1"/>
    <col min="5" max="5" width="15.7109375" style="20" customWidth="1"/>
    <col min="6" max="6" width="17.7109375" style="20" customWidth="1"/>
    <col min="7" max="7" width="19.140625" style="20" hidden="1" customWidth="1"/>
    <col min="8" max="8" width="19.85546875" style="20" customWidth="1"/>
    <col min="9" max="9" width="19.28515625" style="20" hidden="1" customWidth="1"/>
    <col min="10" max="10" width="21.28515625" style="20" hidden="1" customWidth="1"/>
    <col min="11" max="11" width="25.140625" style="20" hidden="1" customWidth="1"/>
    <col min="12" max="12" width="15.7109375" style="20" hidden="1" customWidth="1"/>
    <col min="13" max="13" width="19" style="20" customWidth="1"/>
    <col min="14" max="14" width="23.28515625" style="20" customWidth="1"/>
    <col min="15" max="15" width="15.7109375" style="20" hidden="1" customWidth="1"/>
    <col min="16" max="16" width="1.7109375" style="20" customWidth="1"/>
    <col min="17" max="17" width="21.42578125" style="20" customWidth="1"/>
    <col min="18" max="18" width="19.7109375" style="20" customWidth="1"/>
    <col min="19" max="19" width="39.5703125" style="20" hidden="1" customWidth="1"/>
    <col min="20" max="20" width="15.7109375" style="20" customWidth="1"/>
    <col min="21" max="21" width="18.7109375" style="20" customWidth="1"/>
    <col min="22" max="22" width="21.7109375" style="20" hidden="1" customWidth="1"/>
    <col min="23" max="23" width="21" style="20" customWidth="1"/>
    <col min="24" max="24" width="19.7109375" style="20" hidden="1" customWidth="1"/>
    <col min="25" max="25" width="18.42578125" style="20" hidden="1" customWidth="1"/>
    <col min="26" max="26" width="22.7109375" style="20" hidden="1" customWidth="1"/>
    <col min="27" max="28" width="15.7109375" style="20" hidden="1" customWidth="1"/>
    <col min="29" max="29" width="1.7109375" style="20" customWidth="1"/>
    <col min="30" max="30" width="19.7109375" style="20" customWidth="1"/>
    <col min="31" max="31" width="23" style="20" customWidth="1"/>
    <col min="32" max="32" width="5.5703125" style="20" hidden="1" customWidth="1"/>
    <col min="33" max="33" width="1.7109375" style="20" customWidth="1"/>
    <col min="34" max="34" width="23" style="20" customWidth="1"/>
    <col min="35" max="36" width="5.5703125" style="20" customWidth="1"/>
    <col min="37" max="37" width="8.85546875" style="20"/>
    <col min="38" max="39" width="9.7109375" style="20" hidden="1" customWidth="1"/>
    <col min="40" max="43" width="8.85546875" style="20" hidden="1" customWidth="1"/>
    <col min="44" max="44" width="15.7109375" style="20" hidden="1" customWidth="1"/>
    <col min="45" max="45" width="8.85546875" style="20" customWidth="1"/>
    <col min="46" max="16384" width="8.85546875" style="20"/>
  </cols>
  <sheetData>
    <row r="2" spans="2:44" x14ac:dyDescent="0.2">
      <c r="S2" s="34"/>
    </row>
    <row r="4" spans="2:44" x14ac:dyDescent="0.2">
      <c r="H4" s="32" t="str">
        <f>Versões!C4</f>
        <v>FEDER-NORTE2030-01.v1</v>
      </c>
    </row>
    <row r="5" spans="2:44" x14ac:dyDescent="0.2">
      <c r="H5" s="32"/>
    </row>
    <row r="6" spans="2:44" x14ac:dyDescent="0.2">
      <c r="H6" s="32"/>
    </row>
    <row r="7" spans="2:44" x14ac:dyDescent="0.2">
      <c r="H7" s="32"/>
    </row>
    <row r="8" spans="2:44" x14ac:dyDescent="0.2">
      <c r="AE8" s="46" t="s">
        <v>99</v>
      </c>
      <c r="AH8" s="46" t="s">
        <v>99</v>
      </c>
    </row>
    <row r="9" spans="2:44" ht="15" x14ac:dyDescent="0.25">
      <c r="B9" s="16" t="s">
        <v>89</v>
      </c>
      <c r="Q9" s="16" t="s">
        <v>95</v>
      </c>
      <c r="AD9" s="93"/>
      <c r="AE9" s="49">
        <f>+Início!G17</f>
        <v>0</v>
      </c>
      <c r="AF9" s="93"/>
      <c r="AG9" s="93"/>
      <c r="AH9" s="49">
        <f>+Início!J17</f>
        <v>0</v>
      </c>
      <c r="AI9" s="93"/>
      <c r="AJ9" s="93"/>
      <c r="AL9" s="135" t="s">
        <v>98</v>
      </c>
      <c r="AM9" s="135"/>
      <c r="AN9" s="135"/>
      <c r="AO9" s="135"/>
      <c r="AP9" s="135"/>
      <c r="AQ9" s="135"/>
    </row>
    <row r="11" spans="2:44" ht="54.4" customHeight="1" x14ac:dyDescent="0.2">
      <c r="B11" s="82" t="s">
        <v>92</v>
      </c>
      <c r="C11" s="71" t="s">
        <v>90</v>
      </c>
      <c r="D11" s="82" t="s">
        <v>70</v>
      </c>
      <c r="E11" s="82" t="s">
        <v>93</v>
      </c>
      <c r="F11" s="82" t="s">
        <v>100</v>
      </c>
      <c r="G11" s="82" t="s">
        <v>101</v>
      </c>
      <c r="H11" s="82" t="s">
        <v>102</v>
      </c>
      <c r="I11" s="82" t="s">
        <v>103</v>
      </c>
      <c r="J11" s="82" t="s">
        <v>104</v>
      </c>
      <c r="K11" s="82" t="s">
        <v>105</v>
      </c>
      <c r="L11" s="82" t="s">
        <v>82</v>
      </c>
      <c r="M11" s="82" t="s">
        <v>118</v>
      </c>
      <c r="N11" s="82" t="s">
        <v>119</v>
      </c>
      <c r="O11" s="18" t="s">
        <v>77</v>
      </c>
      <c r="Q11" s="17" t="s">
        <v>92</v>
      </c>
      <c r="R11" s="18" t="s">
        <v>90</v>
      </c>
      <c r="S11" s="17" t="s">
        <v>70</v>
      </c>
      <c r="T11" s="17" t="s">
        <v>93</v>
      </c>
      <c r="U11" s="17" t="s">
        <v>122</v>
      </c>
      <c r="V11" s="17" t="s">
        <v>101</v>
      </c>
      <c r="W11" s="17" t="s">
        <v>123</v>
      </c>
      <c r="X11" s="17" t="s">
        <v>103</v>
      </c>
      <c r="Y11" s="17" t="s">
        <v>104</v>
      </c>
      <c r="Z11" s="17" t="s">
        <v>105</v>
      </c>
      <c r="AA11" s="17" t="s">
        <v>82</v>
      </c>
      <c r="AB11" s="17" t="s">
        <v>77</v>
      </c>
      <c r="AD11" s="90" t="s">
        <v>92</v>
      </c>
      <c r="AE11" s="90" t="s">
        <v>120</v>
      </c>
      <c r="AF11" s="91" t="s">
        <v>117</v>
      </c>
      <c r="AG11" s="94"/>
      <c r="AH11" s="91" t="s">
        <v>121</v>
      </c>
      <c r="AI11" s="94"/>
      <c r="AJ11" s="94"/>
      <c r="AL11" s="35" t="s">
        <v>128</v>
      </c>
      <c r="AM11" s="35" t="s">
        <v>129</v>
      </c>
      <c r="AR11" s="20" t="s">
        <v>110</v>
      </c>
    </row>
    <row r="12" spans="2:44" ht="15" x14ac:dyDescent="0.25">
      <c r="B12" s="21" t="str">
        <f>IF(Tab_Exante[[#This Row],[Número  CE]]="","",_xlfn.CONCAT(Início!$G$10," | ",Início!$I$10," | ","0",AR12))</f>
        <v/>
      </c>
      <c r="C12" s="22"/>
      <c r="D12" s="23"/>
      <c r="E12" s="60"/>
      <c r="F12" s="60"/>
      <c r="G12" s="60">
        <v>100</v>
      </c>
      <c r="H12" s="61"/>
      <c r="I12" s="61"/>
      <c r="J12" s="61"/>
      <c r="K12" s="64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2" s="24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2" s="60"/>
      <c r="N12" s="83"/>
      <c r="O12" s="80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2" s="21" t="str">
        <f>IF(Tab_Exante[[#This Row],[ID]]="","",Tab_Exante[[#This Row],[ID]])</f>
        <v/>
      </c>
      <c r="R12" s="23"/>
      <c r="S12" s="23" t="str">
        <f>IF(Tab_Expost[[#This Row],[Número  CE]]="","",Tab_Exante[[#This Row],[Tipo de CE]])</f>
        <v/>
      </c>
      <c r="T12" s="61"/>
      <c r="U12" s="61"/>
      <c r="V12" s="61"/>
      <c r="W12" s="73"/>
      <c r="X12" s="72"/>
      <c r="Y12" s="58"/>
      <c r="Z12" s="69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2" s="37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2" s="25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2" s="27" t="str">
        <f>IF(Tab_Exante[[#This Row],[ID]]="","",Tab_Exante[[#This Row],[ID]])</f>
        <v/>
      </c>
      <c r="AE12" s="100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2" s="26" t="str">
        <f>IFERROR(IF((1-Tab_Expost[[#This Row],[Rácio]]/Tab_Exante[[#This Row],[Rácio]])&lt;0,0,(1-Tab_Expost[[#This Row],[Rácio]]/Tab_Exante[[#This Row],[Rácio]])),"")</f>
        <v/>
      </c>
      <c r="AG12" s="26"/>
      <c r="AH12" s="95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2" s="26"/>
      <c r="AJ12" s="26"/>
      <c r="AL12" s="36">
        <f>IFERROR(Tab_Exante[[#This Row],[Área
 '[m2']]]*Tab_Poupanças[[#This Row],[Projeto - Redução das necessidades de Energia Primária '[%']]],0)</f>
        <v>0</v>
      </c>
      <c r="AM12" s="36">
        <f>IFERROR(Tab_Expost[[#This Row],[Área
 '[m2']]]*AH12,0)</f>
        <v>0</v>
      </c>
      <c r="AN12"/>
      <c r="AO12" s="35" t="s">
        <v>130</v>
      </c>
      <c r="AP12" s="35"/>
      <c r="AQ12" s="36">
        <f>SUM(Tab_Exante[Área
 '[m2']])</f>
        <v>0</v>
      </c>
      <c r="AR12" s="35">
        <v>1</v>
      </c>
    </row>
    <row r="13" spans="2:44" ht="15" x14ac:dyDescent="0.25">
      <c r="B13" s="27" t="str">
        <f>IF(Tab_Exante[[#This Row],[Número  CE]]="","",_xlfn.CONCAT(Início!$G$10," | ",Início!$I$10," | ","0",AR13))</f>
        <v/>
      </c>
      <c r="C13" s="28"/>
      <c r="D13" s="29"/>
      <c r="E13" s="62"/>
      <c r="F13" s="62"/>
      <c r="G13" s="62">
        <v>90</v>
      </c>
      <c r="H13" s="63"/>
      <c r="I13" s="63"/>
      <c r="J13" s="63"/>
      <c r="K1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3" s="62"/>
      <c r="N13" s="84"/>
      <c r="O1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3" s="27" t="str">
        <f>IF(Tab_Exante[[#This Row],[ID]]="","",Tab_Exante[[#This Row],[ID]])</f>
        <v/>
      </c>
      <c r="R13" s="29"/>
      <c r="S13" s="29" t="str">
        <f>IF(Tab_Expost[[#This Row],[Número  CE]]="","",Tab_Exante[[#This Row],[Tipo de CE]])</f>
        <v/>
      </c>
      <c r="T13" s="63"/>
      <c r="U13" s="63"/>
      <c r="V13" s="63"/>
      <c r="W13" s="74"/>
      <c r="X13" s="68"/>
      <c r="Y13" s="59"/>
      <c r="Z1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3" s="27" t="str">
        <f>IF(Tab_Exante[[#This Row],[ID]]="","",Tab_Exante[[#This Row],[ID]])</f>
        <v/>
      </c>
      <c r="AE13" s="101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3" s="26" t="str">
        <f>IFERROR(IF((1-Tab_Expost[[#This Row],[Rácio]]/Tab_Exante[[#This Row],[Rácio]])&lt;0,0,(1-Tab_Expost[[#This Row],[Rácio]]/Tab_Exante[[#This Row],[Rácio]])),"")</f>
        <v/>
      </c>
      <c r="AG13" s="26"/>
      <c r="AH1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3" s="26"/>
      <c r="AJ13" s="26"/>
      <c r="AL13" s="36">
        <f>IFERROR(Tab_Exante[[#This Row],[Área
 '[m2']]]*Tab_Poupanças[[#This Row],[Projeto - Redução das necessidades de Energia Primária '[%']]],0)</f>
        <v>0</v>
      </c>
      <c r="AM13" s="36">
        <f>IFERROR(Tab_Expost[[#This Row],[Área
 '[m2']]]*AH13,0)</f>
        <v>0</v>
      </c>
      <c r="AN13"/>
      <c r="AR13" s="20">
        <f>+AR12+1</f>
        <v>2</v>
      </c>
    </row>
    <row r="14" spans="2:44" ht="15" x14ac:dyDescent="0.25">
      <c r="B14" s="27" t="str">
        <f>IF(Tab_Exante[[#This Row],[Número  CE]]="","",_xlfn.CONCAT(Início!$G$10," | ",Início!$I$10," | ","0",AR14))</f>
        <v/>
      </c>
      <c r="C14" s="28"/>
      <c r="D14" s="29"/>
      <c r="E14" s="62"/>
      <c r="F14" s="62"/>
      <c r="G14" s="62"/>
      <c r="H14" s="63"/>
      <c r="I14" s="63"/>
      <c r="J14" s="63"/>
      <c r="K14" s="65"/>
      <c r="L14" s="30"/>
      <c r="M14" s="62"/>
      <c r="N14" s="84"/>
      <c r="O1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4" s="27" t="str">
        <f>IF(Tab_Exante[[#This Row],[ID]]="","",Tab_Exante[[#This Row],[ID]])</f>
        <v/>
      </c>
      <c r="R14" s="29"/>
      <c r="S14" s="29" t="str">
        <f>IF(Tab_Expost[[#This Row],[Número  CE]]="","",Tab_Exante[[#This Row],[Tipo de CE]])</f>
        <v/>
      </c>
      <c r="T14" s="63"/>
      <c r="U14" s="63"/>
      <c r="V14" s="63"/>
      <c r="W14" s="74"/>
      <c r="X14" s="68">
        <v>30</v>
      </c>
      <c r="Y14" s="59">
        <v>75</v>
      </c>
      <c r="Z1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4" s="38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>0</v>
      </c>
      <c r="AB1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>A+</v>
      </c>
      <c r="AD14" s="27" t="str">
        <f>IF(Tab_Exante[[#This Row],[ID]]="","",Tab_Exante[[#This Row],[ID]])</f>
        <v/>
      </c>
      <c r="AE1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4" s="26" t="str">
        <f>IFERROR(IF((1-Tab_Expost[[#This Row],[Rácio]]/Tab_Exante[[#This Row],[Rácio]])&lt;0,0,(1-Tab_Expost[[#This Row],[Rácio]]/Tab_Exante[[#This Row],[Rácio]])),"")</f>
        <v/>
      </c>
      <c r="AG14" s="26"/>
      <c r="AH1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4" s="26"/>
      <c r="AJ14" s="26"/>
      <c r="AL14" s="36">
        <f>IFERROR(Tab_Exante[[#This Row],[Área
 '[m2']]]*Tab_Poupanças[[#This Row],[Projeto - Redução das necessidades de Energia Primária '[%']]],0)</f>
        <v>0</v>
      </c>
      <c r="AM14" s="36">
        <f>IFERROR(Tab_Expost[[#This Row],[Área
 '[m2']]]*AH14,0)</f>
        <v>0</v>
      </c>
      <c r="AN14"/>
      <c r="AO14" s="35" t="s">
        <v>125</v>
      </c>
      <c r="AQ14" s="36">
        <f>SUM(Tab_Aux1[projeto])</f>
        <v>0</v>
      </c>
      <c r="AR14" s="20">
        <f>+AR13+1</f>
        <v>3</v>
      </c>
    </row>
    <row r="15" spans="2:44" ht="15" x14ac:dyDescent="0.25">
      <c r="B15" s="27" t="str">
        <f>IF(Tab_Exante[[#This Row],[Número  CE]]="","",_xlfn.CONCAT(Início!$G$10," | ",Início!$I$10," | ","0",AR15))</f>
        <v/>
      </c>
      <c r="C15" s="33"/>
      <c r="D15" s="29"/>
      <c r="E15" s="62"/>
      <c r="F15" s="62"/>
      <c r="G15" s="62"/>
      <c r="H15" s="63"/>
      <c r="I15" s="63"/>
      <c r="J15" s="63"/>
      <c r="K15" s="65"/>
      <c r="L15" s="30"/>
      <c r="M15" s="62"/>
      <c r="N15" s="84"/>
      <c r="O1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5" s="27" t="str">
        <f>IF(Tab_Exante[[#This Row],[ID]]="","",Tab_Exante[[#This Row],[ID]])</f>
        <v/>
      </c>
      <c r="R15" s="29"/>
      <c r="S15" s="29" t="str">
        <f>IF(Tab_Expost[[#This Row],[Número  CE]]="","",Tab_Exante[[#This Row],[Tipo de CE]])</f>
        <v/>
      </c>
      <c r="T15" s="63"/>
      <c r="U15" s="63"/>
      <c r="V15" s="63"/>
      <c r="W15" s="74"/>
      <c r="X15" s="68">
        <v>30</v>
      </c>
      <c r="Y15" s="59">
        <v>200</v>
      </c>
      <c r="Z1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5" s="38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>0</v>
      </c>
      <c r="AB1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>A+</v>
      </c>
      <c r="AD15" s="27" t="str">
        <f>IF(Tab_Exante[[#This Row],[ID]]="","",Tab_Exante[[#This Row],[ID]])</f>
        <v/>
      </c>
      <c r="AE1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5" s="26" t="str">
        <f>IFERROR(IF((1-Tab_Expost[[#This Row],[Rácio]]/Tab_Exante[[#This Row],[Rácio]])&lt;0,0,(1-Tab_Expost[[#This Row],[Rácio]]/Tab_Exante[[#This Row],[Rácio]])),"")</f>
        <v/>
      </c>
      <c r="AG15" s="26"/>
      <c r="AH1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5" s="26"/>
      <c r="AJ15" s="26"/>
      <c r="AL15" s="36">
        <f>IFERROR(Tab_Exante[[#This Row],[Área
 '[m2']]]*Tab_Poupanças[[#This Row],[Projeto - Redução das necessidades de Energia Primária '[%']]],0)</f>
        <v>0</v>
      </c>
      <c r="AM15" s="36">
        <f>IFERROR(Tab_Expost[[#This Row],[Área
 '[m2']]]*AH15,0)</f>
        <v>0</v>
      </c>
      <c r="AN15"/>
      <c r="AR15" s="20">
        <f t="shared" ref="AR15:AR78" si="0">+AR14+1</f>
        <v>4</v>
      </c>
    </row>
    <row r="16" spans="2:44" ht="15" x14ac:dyDescent="0.25">
      <c r="B16" s="27" t="str">
        <f>IF(Tab_Exante[[#This Row],[Número  CE]]="","",_xlfn.CONCAT(Início!$G$10," | ",Início!$I$10," | ","0",AR16))</f>
        <v/>
      </c>
      <c r="C16" s="33"/>
      <c r="D16" s="29"/>
      <c r="E16" s="62"/>
      <c r="F16" s="62"/>
      <c r="G16" s="62"/>
      <c r="H16" s="63"/>
      <c r="I16" s="63"/>
      <c r="J16" s="63"/>
      <c r="K1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6" s="62"/>
      <c r="N16" s="84"/>
      <c r="O1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6" s="27" t="str">
        <f>IF(Tab_Exante[[#This Row],[ID]]="","",Tab_Exante[[#This Row],[ID]])</f>
        <v/>
      </c>
      <c r="R16" s="29"/>
      <c r="S16" s="29" t="str">
        <f>IF(Tab_Expost[[#This Row],[Número  CE]]="","",Tab_Exante[[#This Row],[Tipo de CE]])</f>
        <v/>
      </c>
      <c r="T16" s="63"/>
      <c r="U16" s="63"/>
      <c r="V16" s="63"/>
      <c r="W16" s="74"/>
      <c r="X16" s="68"/>
      <c r="Y16" s="59"/>
      <c r="Z1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6" s="27" t="str">
        <f>IF(Tab_Exante[[#This Row],[ID]]="","",Tab_Exante[[#This Row],[ID]])</f>
        <v/>
      </c>
      <c r="AE1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6" s="26" t="str">
        <f>IFERROR(IF((1-Tab_Expost[[#This Row],[Rácio]]/Tab_Exante[[#This Row],[Rácio]])&lt;0,0,(1-Tab_Expost[[#This Row],[Rácio]]/Tab_Exante[[#This Row],[Rácio]])),"")</f>
        <v/>
      </c>
      <c r="AG16" s="26"/>
      <c r="AH1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6" s="26"/>
      <c r="AJ16" s="26"/>
      <c r="AL16" s="36">
        <f>IFERROR(Tab_Exante[[#This Row],[Área
 '[m2']]]*Tab_Poupanças[[#This Row],[Projeto - Redução das necessidades de Energia Primária '[%']]],0)</f>
        <v>0</v>
      </c>
      <c r="AM16" s="36">
        <f>IFERROR(Tab_Expost[[#This Row],[Área
 '[m2']]]*AH16,0)</f>
        <v>0</v>
      </c>
      <c r="AN16"/>
      <c r="AQ16" s="34"/>
      <c r="AR16" s="20">
        <f t="shared" si="0"/>
        <v>5</v>
      </c>
    </row>
    <row r="17" spans="2:44" x14ac:dyDescent="0.2">
      <c r="B17" s="27" t="str">
        <f>IF(Tab_Exante[[#This Row],[Número  CE]]="","",_xlfn.CONCAT(Início!$G$10," | ",Início!$I$10," | ","0",AR17))</f>
        <v/>
      </c>
      <c r="C17" s="33"/>
      <c r="D17" s="29"/>
      <c r="E17" s="62"/>
      <c r="F17" s="62"/>
      <c r="G17" s="62"/>
      <c r="H17" s="63"/>
      <c r="I17" s="63"/>
      <c r="J17" s="63"/>
      <c r="K1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7" s="62"/>
      <c r="N17" s="84"/>
      <c r="O1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7" s="27" t="str">
        <f>IF(Tab_Exante[[#This Row],[ID]]="","",Tab_Exante[[#This Row],[ID]])</f>
        <v/>
      </c>
      <c r="R17" s="29"/>
      <c r="S17" s="29" t="str">
        <f>IF(Tab_Expost[[#This Row],[Número  CE]]="","",Tab_Exante[[#This Row],[Tipo de CE]])</f>
        <v/>
      </c>
      <c r="T17" s="63"/>
      <c r="U17" s="63"/>
      <c r="V17" s="63"/>
      <c r="W17" s="74"/>
      <c r="X17" s="68"/>
      <c r="Y17" s="59"/>
      <c r="Z1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7" s="27" t="str">
        <f>IF(Tab_Exante[[#This Row],[ID]]="","",Tab_Exante[[#This Row],[ID]])</f>
        <v/>
      </c>
      <c r="AE1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7" s="26" t="str">
        <f>IFERROR(IF((1-Tab_Expost[[#This Row],[Rácio]]/Tab_Exante[[#This Row],[Rácio]])&lt;0,0,(1-Tab_Expost[[#This Row],[Rácio]]/Tab_Exante[[#This Row],[Rácio]])),"")</f>
        <v/>
      </c>
      <c r="AG17" s="26"/>
      <c r="AH1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7" s="26"/>
      <c r="AJ17" s="26"/>
      <c r="AL17" s="36">
        <f>IFERROR(Tab_Exante[[#This Row],[Área
 '[m2']]]*Tab_Poupanças[[#This Row],[Projeto - Redução das necessidades de Energia Primária '[%']]],0)</f>
        <v>0</v>
      </c>
      <c r="AM17" s="36">
        <f>IFERROR(Tab_Expost[[#This Row],[Área
 '[m2']]]*AH17,0)</f>
        <v>0</v>
      </c>
      <c r="AR17" s="20">
        <f t="shared" si="0"/>
        <v>6</v>
      </c>
    </row>
    <row r="18" spans="2:44" x14ac:dyDescent="0.2">
      <c r="B18" s="27" t="str">
        <f>IF(Tab_Exante[[#This Row],[Número  CE]]="","",_xlfn.CONCAT(Início!$G$10," | ",Início!$I$10," | ","0",AR18))</f>
        <v/>
      </c>
      <c r="C18" s="33"/>
      <c r="D18" s="29"/>
      <c r="E18" s="62"/>
      <c r="F18" s="62"/>
      <c r="G18" s="62"/>
      <c r="H18" s="63"/>
      <c r="I18" s="63"/>
      <c r="J18" s="63"/>
      <c r="K1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8" s="62"/>
      <c r="N18" s="84"/>
      <c r="O1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8" s="27" t="str">
        <f>IF(Tab_Exante[[#This Row],[ID]]="","",Tab_Exante[[#This Row],[ID]])</f>
        <v/>
      </c>
      <c r="R18" s="29"/>
      <c r="S18" s="29" t="str">
        <f>IF(Tab_Expost[[#This Row],[Número  CE]]="","",Tab_Exante[[#This Row],[Tipo de CE]])</f>
        <v/>
      </c>
      <c r="T18" s="63"/>
      <c r="U18" s="63"/>
      <c r="V18" s="63"/>
      <c r="W18" s="74"/>
      <c r="X18" s="68"/>
      <c r="Y18" s="59"/>
      <c r="Z1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8" s="27" t="str">
        <f>IF(Tab_Exante[[#This Row],[ID]]="","",Tab_Exante[[#This Row],[ID]])</f>
        <v/>
      </c>
      <c r="AE1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8" s="26" t="str">
        <f>IFERROR(IF((1-Tab_Expost[[#This Row],[Rácio]]/Tab_Exante[[#This Row],[Rácio]])&lt;0,0,(1-Tab_Expost[[#This Row],[Rácio]]/Tab_Exante[[#This Row],[Rácio]])),"")</f>
        <v/>
      </c>
      <c r="AG18" s="26"/>
      <c r="AH18" s="97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8" s="26"/>
      <c r="AJ18" s="26"/>
      <c r="AL18" s="36">
        <f>IFERROR(Tab_Exante[[#This Row],[Área
 '[m2']]]*Tab_Poupanças[[#This Row],[Projeto - Redução das necessidades de Energia Primária '[%']]],0)</f>
        <v>0</v>
      </c>
      <c r="AM18" s="36">
        <f>IFERROR(Tab_Expost[[#This Row],[Área
 '[m2']]]*AH18,0)</f>
        <v>0</v>
      </c>
      <c r="AR18" s="20">
        <f t="shared" si="0"/>
        <v>7</v>
      </c>
    </row>
    <row r="19" spans="2:44" x14ac:dyDescent="0.2">
      <c r="B19" s="27" t="str">
        <f>IF(Tab_Exante[[#This Row],[Número  CE]]="","",_xlfn.CONCAT(Início!$G$10," | ",Início!$I$10," | ","0",AR19))</f>
        <v/>
      </c>
      <c r="C19" s="33"/>
      <c r="D19" s="29"/>
      <c r="E19" s="62"/>
      <c r="F19" s="62"/>
      <c r="G19" s="62"/>
      <c r="H19" s="63"/>
      <c r="I19" s="63"/>
      <c r="J19" s="63"/>
      <c r="K1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9" s="62"/>
      <c r="N19" s="84"/>
      <c r="O1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9" s="27" t="str">
        <f>IF(Tab_Exante[[#This Row],[ID]]="","",Tab_Exante[[#This Row],[ID]])</f>
        <v/>
      </c>
      <c r="R19" s="29"/>
      <c r="S19" s="29" t="str">
        <f>IF(Tab_Expost[[#This Row],[Número  CE]]="","",Tab_Exante[[#This Row],[Tipo de CE]])</f>
        <v/>
      </c>
      <c r="T19" s="63"/>
      <c r="U19" s="63"/>
      <c r="V19" s="63"/>
      <c r="W19" s="74"/>
      <c r="X19" s="68"/>
      <c r="Y19" s="59"/>
      <c r="Z1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9" s="27" t="str">
        <f>IF(Tab_Exante[[#This Row],[ID]]="","",Tab_Exante[[#This Row],[ID]])</f>
        <v/>
      </c>
      <c r="AE1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9" s="26" t="str">
        <f>IFERROR(IF((1-Tab_Expost[[#This Row],[Rácio]]/Tab_Exante[[#This Row],[Rácio]])&lt;0,0,(1-Tab_Expost[[#This Row],[Rácio]]/Tab_Exante[[#This Row],[Rácio]])),"")</f>
        <v/>
      </c>
      <c r="AG19" s="26"/>
      <c r="AH19" s="98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9" s="26"/>
      <c r="AJ19" s="26"/>
      <c r="AL19" s="36">
        <f>IFERROR(Tab_Exante[[#This Row],[Área
 '[m2']]]*Tab_Poupanças[[#This Row],[Projeto - Redução das necessidades de Energia Primária '[%']]],0)</f>
        <v>0</v>
      </c>
      <c r="AM19" s="36">
        <f>IFERROR(Tab_Expost[[#This Row],[Área
 '[m2']]]*AH19,0)</f>
        <v>0</v>
      </c>
      <c r="AO19" s="20" t="s">
        <v>126</v>
      </c>
      <c r="AQ19" s="92">
        <f>SUM(Tab_Expost[Área
 '[m2']])</f>
        <v>0</v>
      </c>
      <c r="AR19" s="20">
        <f t="shared" si="0"/>
        <v>8</v>
      </c>
    </row>
    <row r="20" spans="2:44" x14ac:dyDescent="0.2">
      <c r="B20" s="27" t="str">
        <f>IF(Tab_Exante[[#This Row],[Número  CE]]="","",_xlfn.CONCAT(Início!$G$10," | ",Início!$I$10," | ","0",AR20))</f>
        <v/>
      </c>
      <c r="C20" s="33"/>
      <c r="D20" s="29"/>
      <c r="E20" s="62"/>
      <c r="F20" s="62"/>
      <c r="G20" s="62"/>
      <c r="H20" s="63"/>
      <c r="I20" s="63"/>
      <c r="J20" s="63"/>
      <c r="K2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0" s="62"/>
      <c r="N20" s="84"/>
      <c r="O2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0" s="27" t="str">
        <f>IF(Tab_Exante[[#This Row],[ID]]="","",Tab_Exante[[#This Row],[ID]])</f>
        <v/>
      </c>
      <c r="R20" s="29"/>
      <c r="S20" s="29" t="str">
        <f>IF(Tab_Expost[[#This Row],[Número  CE]]="","",Tab_Exante[[#This Row],[Tipo de CE]])</f>
        <v/>
      </c>
      <c r="T20" s="63"/>
      <c r="U20" s="63"/>
      <c r="V20" s="63"/>
      <c r="W20" s="74"/>
      <c r="X20" s="68"/>
      <c r="Y20" s="59"/>
      <c r="Z2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0" s="27" t="str">
        <f>IF(Tab_Exante[[#This Row],[ID]]="","",Tab_Exante[[#This Row],[ID]])</f>
        <v/>
      </c>
      <c r="AE2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0" s="26" t="str">
        <f>IFERROR(IF((1-Tab_Expost[[#This Row],[Rácio]]/Tab_Exante[[#This Row],[Rácio]])&lt;0,0,(1-Tab_Expost[[#This Row],[Rácio]]/Tab_Exante[[#This Row],[Rácio]])),"")</f>
        <v/>
      </c>
      <c r="AG20" s="26"/>
      <c r="AH2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0" s="26"/>
      <c r="AJ20" s="26"/>
      <c r="AL20" s="36">
        <f>IFERROR(Tab_Exante[[#This Row],[Área
 '[m2']]]*Tab_Poupanças[[#This Row],[Projeto - Redução das necessidades de Energia Primária '[%']]],0)</f>
        <v>0</v>
      </c>
      <c r="AM20" s="36">
        <f>IFERROR(Tab_Expost[[#This Row],[Área
 '[m2']]]*AH20,0)</f>
        <v>0</v>
      </c>
      <c r="AO20" s="20" t="s">
        <v>127</v>
      </c>
      <c r="AQ20" s="34">
        <f>SUM(Tab_Aux13[obra])</f>
        <v>0</v>
      </c>
      <c r="AR20" s="20">
        <f t="shared" si="0"/>
        <v>9</v>
      </c>
    </row>
    <row r="21" spans="2:44" x14ac:dyDescent="0.2">
      <c r="B21" s="27" t="str">
        <f>IF(Tab_Exante[[#This Row],[Número  CE]]="","",_xlfn.CONCAT(Início!$G$10," | ",Início!$I$10," | ","0",AR21))</f>
        <v/>
      </c>
      <c r="C21" s="33"/>
      <c r="D21" s="29"/>
      <c r="E21" s="62"/>
      <c r="F21" s="62"/>
      <c r="G21" s="62"/>
      <c r="H21" s="63"/>
      <c r="I21" s="63"/>
      <c r="J21" s="63"/>
      <c r="K2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1" s="62"/>
      <c r="N21" s="84"/>
      <c r="O2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1" s="27" t="str">
        <f>IF(Tab_Exante[[#This Row],[ID]]="","",Tab_Exante[[#This Row],[ID]])</f>
        <v/>
      </c>
      <c r="R21" s="29"/>
      <c r="S21" s="29" t="str">
        <f>IF(Tab_Expost[[#This Row],[Número  CE]]="","",Tab_Exante[[#This Row],[Tipo de CE]])</f>
        <v/>
      </c>
      <c r="T21" s="63"/>
      <c r="U21" s="63"/>
      <c r="V21" s="63"/>
      <c r="W21" s="74"/>
      <c r="X21" s="68"/>
      <c r="Y21" s="59"/>
      <c r="Z2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1" s="27" t="str">
        <f>IF(Tab_Exante[[#This Row],[ID]]="","",Tab_Exante[[#This Row],[ID]])</f>
        <v/>
      </c>
      <c r="AE2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1" s="26" t="str">
        <f>IFERROR(IF((1-Tab_Expost[[#This Row],[Rácio]]/Tab_Exante[[#This Row],[Rácio]])&lt;0,0,(1-Tab_Expost[[#This Row],[Rácio]]/Tab_Exante[[#This Row],[Rácio]])),"")</f>
        <v/>
      </c>
      <c r="AG21" s="26"/>
      <c r="AH2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1" s="26"/>
      <c r="AJ21" s="26"/>
      <c r="AL21" s="36">
        <f>IFERROR(Tab_Exante[[#This Row],[Área
 '[m2']]]*Tab_Poupanças[[#This Row],[Projeto - Redução das necessidades de Energia Primária '[%']]],0)</f>
        <v>0</v>
      </c>
      <c r="AM21" s="36">
        <f>IFERROR(Tab_Expost[[#This Row],[Área
 '[m2']]]*AH21,0)</f>
        <v>0</v>
      </c>
      <c r="AR21" s="20">
        <f t="shared" si="0"/>
        <v>10</v>
      </c>
    </row>
    <row r="22" spans="2:44" x14ac:dyDescent="0.2">
      <c r="B22" s="27" t="str">
        <f>IF(Tab_Exante[[#This Row],[Número  CE]]="","",_xlfn.CONCAT(Início!$G$10," | ",Início!$I$10," | ","0",AR22))</f>
        <v/>
      </c>
      <c r="C22" s="33"/>
      <c r="D22" s="29"/>
      <c r="E22" s="62"/>
      <c r="F22" s="62"/>
      <c r="G22" s="62"/>
      <c r="H22" s="63"/>
      <c r="I22" s="63"/>
      <c r="J22" s="63"/>
      <c r="K2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2" s="62"/>
      <c r="N22" s="84"/>
      <c r="O2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2" s="27" t="str">
        <f>IF(Tab_Exante[[#This Row],[ID]]="","",Tab_Exante[[#This Row],[ID]])</f>
        <v/>
      </c>
      <c r="R22" s="29"/>
      <c r="S22" s="29" t="str">
        <f>IF(Tab_Expost[[#This Row],[Número  CE]]="","",Tab_Exante[[#This Row],[Tipo de CE]])</f>
        <v/>
      </c>
      <c r="T22" s="63"/>
      <c r="U22" s="63"/>
      <c r="V22" s="63"/>
      <c r="W22" s="74"/>
      <c r="X22" s="68"/>
      <c r="Y22" s="59"/>
      <c r="Z2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2" s="27" t="str">
        <f>IF(Tab_Exante[[#This Row],[ID]]="","",Tab_Exante[[#This Row],[ID]])</f>
        <v/>
      </c>
      <c r="AE2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2" s="26" t="str">
        <f>IFERROR(IF((1-Tab_Expost[[#This Row],[Rácio]]/Tab_Exante[[#This Row],[Rácio]])&lt;0,0,(1-Tab_Expost[[#This Row],[Rácio]]/Tab_Exante[[#This Row],[Rácio]])),"")</f>
        <v/>
      </c>
      <c r="AG22" s="26"/>
      <c r="AH2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2" s="26"/>
      <c r="AJ22" s="26"/>
      <c r="AL22" s="36">
        <f>IFERROR(Tab_Exante[[#This Row],[Área
 '[m2']]]*Tab_Poupanças[[#This Row],[Projeto - Redução das necessidades de Energia Primária '[%']]],0)</f>
        <v>0</v>
      </c>
      <c r="AM22" s="36">
        <f>IFERROR(Tab_Expost[[#This Row],[Área
 '[m2']]]*AH22,0)</f>
        <v>0</v>
      </c>
      <c r="AR22" s="20">
        <f t="shared" si="0"/>
        <v>11</v>
      </c>
    </row>
    <row r="23" spans="2:44" x14ac:dyDescent="0.2">
      <c r="B23" s="27" t="str">
        <f>IF(Tab_Exante[[#This Row],[Número  CE]]="","",_xlfn.CONCAT(Início!$G$10," | ",Início!$I$10," | ","0",AR23))</f>
        <v/>
      </c>
      <c r="C23" s="33"/>
      <c r="D23" s="29"/>
      <c r="E23" s="62"/>
      <c r="F23" s="62"/>
      <c r="G23" s="62"/>
      <c r="H23" s="63"/>
      <c r="I23" s="63"/>
      <c r="J23" s="63"/>
      <c r="K2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3" s="62"/>
      <c r="N23" s="84"/>
      <c r="O2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3" s="27" t="str">
        <f>IF(Tab_Exante[[#This Row],[ID]]="","",Tab_Exante[[#This Row],[ID]])</f>
        <v/>
      </c>
      <c r="R23" s="29"/>
      <c r="S23" s="29" t="str">
        <f>IF(Tab_Expost[[#This Row],[Número  CE]]="","",Tab_Exante[[#This Row],[Tipo de CE]])</f>
        <v/>
      </c>
      <c r="T23" s="63"/>
      <c r="U23" s="63"/>
      <c r="V23" s="63"/>
      <c r="W23" s="74"/>
      <c r="X23" s="68"/>
      <c r="Y23" s="59"/>
      <c r="Z2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3" s="27" t="str">
        <f>IF(Tab_Exante[[#This Row],[ID]]="","",Tab_Exante[[#This Row],[ID]])</f>
        <v/>
      </c>
      <c r="AE2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3" s="26" t="str">
        <f>IFERROR(IF((1-Tab_Expost[[#This Row],[Rácio]]/Tab_Exante[[#This Row],[Rácio]])&lt;0,0,(1-Tab_Expost[[#This Row],[Rácio]]/Tab_Exante[[#This Row],[Rácio]])),"")</f>
        <v/>
      </c>
      <c r="AG23" s="26"/>
      <c r="AH2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3" s="26"/>
      <c r="AJ23" s="26"/>
      <c r="AL23" s="36">
        <f>IFERROR(Tab_Exante[[#This Row],[Área
 '[m2']]]*Tab_Poupanças[[#This Row],[Projeto - Redução das necessidades de Energia Primária '[%']]],0)</f>
        <v>0</v>
      </c>
      <c r="AM23" s="36">
        <f>IFERROR(Tab_Expost[[#This Row],[Área
 '[m2']]]*AH23,0)</f>
        <v>0</v>
      </c>
      <c r="AR23" s="20">
        <f t="shared" si="0"/>
        <v>12</v>
      </c>
    </row>
    <row r="24" spans="2:44" x14ac:dyDescent="0.2">
      <c r="B24" s="27" t="str">
        <f>IF(Tab_Exante[[#This Row],[Número  CE]]="","",_xlfn.CONCAT(Início!$G$10," | ",Início!$I$10," | ","0",AR24))</f>
        <v/>
      </c>
      <c r="C24" s="33"/>
      <c r="D24" s="29"/>
      <c r="E24" s="62"/>
      <c r="F24" s="62"/>
      <c r="G24" s="62"/>
      <c r="H24" s="63"/>
      <c r="I24" s="63"/>
      <c r="J24" s="63"/>
      <c r="K2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4" s="62"/>
      <c r="N24" s="84"/>
      <c r="O2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4" s="27" t="str">
        <f>IF(Tab_Exante[[#This Row],[ID]]="","",Tab_Exante[[#This Row],[ID]])</f>
        <v/>
      </c>
      <c r="R24" s="29"/>
      <c r="S24" s="29" t="str">
        <f>IF(Tab_Expost[[#This Row],[Número  CE]]="","",Tab_Exante[[#This Row],[Tipo de CE]])</f>
        <v/>
      </c>
      <c r="T24" s="63"/>
      <c r="U24" s="63"/>
      <c r="V24" s="63"/>
      <c r="W24" s="74"/>
      <c r="X24" s="68"/>
      <c r="Y24" s="59"/>
      <c r="Z2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4" s="27" t="str">
        <f>IF(Tab_Exante[[#This Row],[ID]]="","",Tab_Exante[[#This Row],[ID]])</f>
        <v/>
      </c>
      <c r="AE2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4" s="26" t="str">
        <f>IFERROR(IF((1-Tab_Expost[[#This Row],[Rácio]]/Tab_Exante[[#This Row],[Rácio]])&lt;0,0,(1-Tab_Expost[[#This Row],[Rácio]]/Tab_Exante[[#This Row],[Rácio]])),"")</f>
        <v/>
      </c>
      <c r="AG24" s="26"/>
      <c r="AH2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4" s="26"/>
      <c r="AJ24" s="26"/>
      <c r="AL24" s="36">
        <f>IFERROR(Tab_Exante[[#This Row],[Área
 '[m2']]]*Tab_Poupanças[[#This Row],[Projeto - Redução das necessidades de Energia Primária '[%']]],0)</f>
        <v>0</v>
      </c>
      <c r="AM24" s="36">
        <f>IFERROR(Tab_Expost[[#This Row],[Área
 '[m2']]]*AH24,0)</f>
        <v>0</v>
      </c>
      <c r="AR24" s="20">
        <f t="shared" si="0"/>
        <v>13</v>
      </c>
    </row>
    <row r="25" spans="2:44" x14ac:dyDescent="0.2">
      <c r="B25" s="27" t="str">
        <f>IF(Tab_Exante[[#This Row],[Número  CE]]="","",_xlfn.CONCAT(Início!$G$10," | ",Início!$I$10," | ","0",AR25))</f>
        <v/>
      </c>
      <c r="C25" s="33"/>
      <c r="D25" s="29"/>
      <c r="E25" s="62"/>
      <c r="F25" s="62"/>
      <c r="G25" s="62"/>
      <c r="H25" s="63"/>
      <c r="I25" s="63"/>
      <c r="J25" s="63"/>
      <c r="K2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5" s="62"/>
      <c r="N25" s="84"/>
      <c r="O2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5" s="27" t="str">
        <f>IF(Tab_Exante[[#This Row],[ID]]="","",Tab_Exante[[#This Row],[ID]])</f>
        <v/>
      </c>
      <c r="R25" s="29"/>
      <c r="S25" s="29" t="str">
        <f>IF(Tab_Expost[[#This Row],[Número  CE]]="","",Tab_Exante[[#This Row],[Tipo de CE]])</f>
        <v/>
      </c>
      <c r="T25" s="63"/>
      <c r="U25" s="63"/>
      <c r="V25" s="63"/>
      <c r="W25" s="74"/>
      <c r="X25" s="68"/>
      <c r="Y25" s="59"/>
      <c r="Z2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5" s="27" t="str">
        <f>IF(Tab_Exante[[#This Row],[ID]]="","",Tab_Exante[[#This Row],[ID]])</f>
        <v/>
      </c>
      <c r="AE2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5" s="26" t="str">
        <f>IFERROR(IF((1-Tab_Expost[[#This Row],[Rácio]]/Tab_Exante[[#This Row],[Rácio]])&lt;0,0,(1-Tab_Expost[[#This Row],[Rácio]]/Tab_Exante[[#This Row],[Rácio]])),"")</f>
        <v/>
      </c>
      <c r="AG25" s="26"/>
      <c r="AH2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5" s="26"/>
      <c r="AJ25" s="26"/>
      <c r="AL25" s="36">
        <f>IFERROR(Tab_Exante[[#This Row],[Área
 '[m2']]]*Tab_Poupanças[[#This Row],[Projeto - Redução das necessidades de Energia Primária '[%']]],0)</f>
        <v>0</v>
      </c>
      <c r="AM25" s="36">
        <f>IFERROR(Tab_Expost[[#This Row],[Área
 '[m2']]]*AH25,0)</f>
        <v>0</v>
      </c>
      <c r="AR25" s="20">
        <f t="shared" si="0"/>
        <v>14</v>
      </c>
    </row>
    <row r="26" spans="2:44" x14ac:dyDescent="0.2">
      <c r="B26" s="27" t="str">
        <f>IF(Tab_Exante[[#This Row],[Número  CE]]="","",_xlfn.CONCAT(Início!$G$10," | ",Início!$I$10," | ","0",AR26))</f>
        <v/>
      </c>
      <c r="C26" s="33"/>
      <c r="D26" s="29"/>
      <c r="E26" s="62"/>
      <c r="F26" s="62"/>
      <c r="G26" s="62"/>
      <c r="H26" s="63"/>
      <c r="I26" s="63"/>
      <c r="J26" s="63"/>
      <c r="K2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6" s="62"/>
      <c r="N26" s="84"/>
      <c r="O2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6" s="27" t="str">
        <f>IF(Tab_Exante[[#This Row],[ID]]="","",Tab_Exante[[#This Row],[ID]])</f>
        <v/>
      </c>
      <c r="R26" s="29"/>
      <c r="S26" s="29" t="str">
        <f>IF(Tab_Expost[[#This Row],[Número  CE]]="","",Tab_Exante[[#This Row],[Tipo de CE]])</f>
        <v/>
      </c>
      <c r="T26" s="63"/>
      <c r="U26" s="63"/>
      <c r="V26" s="63"/>
      <c r="W26" s="74"/>
      <c r="X26" s="68"/>
      <c r="Y26" s="59"/>
      <c r="Z2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6" s="27" t="str">
        <f>IF(Tab_Exante[[#This Row],[ID]]="","",Tab_Exante[[#This Row],[ID]])</f>
        <v/>
      </c>
      <c r="AE2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6" s="26" t="str">
        <f>IFERROR(IF((1-Tab_Expost[[#This Row],[Rácio]]/Tab_Exante[[#This Row],[Rácio]])&lt;0,0,(1-Tab_Expost[[#This Row],[Rácio]]/Tab_Exante[[#This Row],[Rácio]])),"")</f>
        <v/>
      </c>
      <c r="AG26" s="26"/>
      <c r="AH2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6" s="26"/>
      <c r="AJ26" s="26"/>
      <c r="AL26" s="36">
        <f>IFERROR(Tab_Exante[[#This Row],[Área
 '[m2']]]*Tab_Poupanças[[#This Row],[Projeto - Redução das necessidades de Energia Primária '[%']]],0)</f>
        <v>0</v>
      </c>
      <c r="AM26" s="36">
        <f>IFERROR(Tab_Expost[[#This Row],[Área
 '[m2']]]*AH26,0)</f>
        <v>0</v>
      </c>
      <c r="AR26" s="20">
        <f t="shared" si="0"/>
        <v>15</v>
      </c>
    </row>
    <row r="27" spans="2:44" x14ac:dyDescent="0.2">
      <c r="B27" s="27" t="str">
        <f>IF(Tab_Exante[[#This Row],[Número  CE]]="","",_xlfn.CONCAT(Início!$G$10," | ",Início!$I$10," | ","0",AR27))</f>
        <v/>
      </c>
      <c r="C27" s="33"/>
      <c r="D27" s="29"/>
      <c r="E27" s="62"/>
      <c r="F27" s="62"/>
      <c r="G27" s="62"/>
      <c r="H27" s="63"/>
      <c r="I27" s="63"/>
      <c r="J27" s="63"/>
      <c r="K2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7" s="62"/>
      <c r="N27" s="84"/>
      <c r="O2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7" s="27" t="str">
        <f>IF(Tab_Exante[[#This Row],[ID]]="","",Tab_Exante[[#This Row],[ID]])</f>
        <v/>
      </c>
      <c r="R27" s="29"/>
      <c r="S27" s="29" t="str">
        <f>IF(Tab_Expost[[#This Row],[Número  CE]]="","",Tab_Exante[[#This Row],[Tipo de CE]])</f>
        <v/>
      </c>
      <c r="T27" s="63"/>
      <c r="U27" s="63"/>
      <c r="V27" s="63"/>
      <c r="W27" s="74"/>
      <c r="X27" s="68"/>
      <c r="Y27" s="59"/>
      <c r="Z2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7" s="27" t="str">
        <f>IF(Tab_Exante[[#This Row],[ID]]="","",Tab_Exante[[#This Row],[ID]])</f>
        <v/>
      </c>
      <c r="AE2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7" s="26" t="str">
        <f>IFERROR(IF((1-Tab_Expost[[#This Row],[Rácio]]/Tab_Exante[[#This Row],[Rácio]])&lt;0,0,(1-Tab_Expost[[#This Row],[Rácio]]/Tab_Exante[[#This Row],[Rácio]])),"")</f>
        <v/>
      </c>
      <c r="AG27" s="26"/>
      <c r="AH2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7" s="26"/>
      <c r="AJ27" s="26"/>
      <c r="AL27" s="36">
        <f>IFERROR(Tab_Exante[[#This Row],[Área
 '[m2']]]*Tab_Poupanças[[#This Row],[Projeto - Redução das necessidades de Energia Primária '[%']]],0)</f>
        <v>0</v>
      </c>
      <c r="AM27" s="36">
        <f>IFERROR(Tab_Expost[[#This Row],[Área
 '[m2']]]*AH27,0)</f>
        <v>0</v>
      </c>
      <c r="AR27" s="20">
        <f t="shared" si="0"/>
        <v>16</v>
      </c>
    </row>
    <row r="28" spans="2:44" x14ac:dyDescent="0.2">
      <c r="B28" s="27" t="str">
        <f>IF(Tab_Exante[[#This Row],[Número  CE]]="","",_xlfn.CONCAT(Início!$G$10," | ",Início!$I$10," | ","0",AR28))</f>
        <v/>
      </c>
      <c r="C28" s="33"/>
      <c r="D28" s="29"/>
      <c r="E28" s="62"/>
      <c r="F28" s="62"/>
      <c r="G28" s="62"/>
      <c r="H28" s="63"/>
      <c r="I28" s="63"/>
      <c r="J28" s="63"/>
      <c r="K2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8" s="62"/>
      <c r="N28" s="84"/>
      <c r="O2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8" s="27" t="str">
        <f>IF(Tab_Exante[[#This Row],[ID]]="","",Tab_Exante[[#This Row],[ID]])</f>
        <v/>
      </c>
      <c r="R28" s="29"/>
      <c r="S28" s="29" t="str">
        <f>IF(Tab_Expost[[#This Row],[Número  CE]]="","",Tab_Exante[[#This Row],[Tipo de CE]])</f>
        <v/>
      </c>
      <c r="T28" s="63"/>
      <c r="U28" s="63"/>
      <c r="V28" s="63"/>
      <c r="W28" s="74"/>
      <c r="X28" s="68"/>
      <c r="Y28" s="59"/>
      <c r="Z2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8" s="27" t="str">
        <f>IF(Tab_Exante[[#This Row],[ID]]="","",Tab_Exante[[#This Row],[ID]])</f>
        <v/>
      </c>
      <c r="AE2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8" s="26" t="str">
        <f>IFERROR(IF((1-Tab_Expost[[#This Row],[Rácio]]/Tab_Exante[[#This Row],[Rácio]])&lt;0,0,(1-Tab_Expost[[#This Row],[Rácio]]/Tab_Exante[[#This Row],[Rácio]])),"")</f>
        <v/>
      </c>
      <c r="AG28" s="26"/>
      <c r="AH2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8" s="26"/>
      <c r="AJ28" s="26"/>
      <c r="AL28" s="36">
        <f>IFERROR(Tab_Exante[[#This Row],[Área
 '[m2']]]*Tab_Poupanças[[#This Row],[Projeto - Redução das necessidades de Energia Primária '[%']]],0)</f>
        <v>0</v>
      </c>
      <c r="AM28" s="36">
        <f>IFERROR(Tab_Expost[[#This Row],[Área
 '[m2']]]*AH28,0)</f>
        <v>0</v>
      </c>
      <c r="AR28" s="20">
        <f t="shared" si="0"/>
        <v>17</v>
      </c>
    </row>
    <row r="29" spans="2:44" x14ac:dyDescent="0.2">
      <c r="B29" s="27" t="str">
        <f>IF(Tab_Exante[[#This Row],[Número  CE]]="","",_xlfn.CONCAT(Início!$G$10," | ",Início!$I$10," | ","0",AR29))</f>
        <v/>
      </c>
      <c r="C29" s="33"/>
      <c r="D29" s="29"/>
      <c r="E29" s="62"/>
      <c r="F29" s="62"/>
      <c r="G29" s="62"/>
      <c r="H29" s="63"/>
      <c r="I29" s="63"/>
      <c r="J29" s="63"/>
      <c r="K2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9" s="62"/>
      <c r="N29" s="84"/>
      <c r="O2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9" s="27" t="str">
        <f>IF(Tab_Exante[[#This Row],[ID]]="","",Tab_Exante[[#This Row],[ID]])</f>
        <v/>
      </c>
      <c r="R29" s="29"/>
      <c r="S29" s="29" t="str">
        <f>IF(Tab_Expost[[#This Row],[Número  CE]]="","",Tab_Exante[[#This Row],[Tipo de CE]])</f>
        <v/>
      </c>
      <c r="T29" s="63"/>
      <c r="U29" s="63"/>
      <c r="V29" s="63"/>
      <c r="W29" s="74"/>
      <c r="X29" s="68"/>
      <c r="Y29" s="59"/>
      <c r="Z2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9" s="27" t="str">
        <f>IF(Tab_Exante[[#This Row],[ID]]="","",Tab_Exante[[#This Row],[ID]])</f>
        <v/>
      </c>
      <c r="AE2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9" s="26" t="str">
        <f>IFERROR(IF((1-Tab_Expost[[#This Row],[Rácio]]/Tab_Exante[[#This Row],[Rácio]])&lt;0,0,(1-Tab_Expost[[#This Row],[Rácio]]/Tab_Exante[[#This Row],[Rácio]])),"")</f>
        <v/>
      </c>
      <c r="AG29" s="26"/>
      <c r="AH2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9" s="26"/>
      <c r="AJ29" s="26"/>
      <c r="AL29" s="36">
        <f>IFERROR(Tab_Exante[[#This Row],[Área
 '[m2']]]*Tab_Poupanças[[#This Row],[Projeto - Redução das necessidades de Energia Primária '[%']]],0)</f>
        <v>0</v>
      </c>
      <c r="AM29" s="36">
        <f>IFERROR(Tab_Expost[[#This Row],[Área
 '[m2']]]*AH29,0)</f>
        <v>0</v>
      </c>
      <c r="AR29" s="20">
        <f t="shared" si="0"/>
        <v>18</v>
      </c>
    </row>
    <row r="30" spans="2:44" x14ac:dyDescent="0.2">
      <c r="B30" s="27" t="str">
        <f>IF(Tab_Exante[[#This Row],[Número  CE]]="","",_xlfn.CONCAT(Início!$G$10," | ",Início!$I$10," | ","0",AR30))</f>
        <v/>
      </c>
      <c r="C30" s="33"/>
      <c r="D30" s="29"/>
      <c r="E30" s="62"/>
      <c r="F30" s="62"/>
      <c r="G30" s="62"/>
      <c r="H30" s="63"/>
      <c r="I30" s="63"/>
      <c r="J30" s="63"/>
      <c r="K3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3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30" s="62"/>
      <c r="N30" s="84"/>
      <c r="O3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30" s="27" t="str">
        <f>IF(Tab_Exante[[#This Row],[ID]]="","",Tab_Exante[[#This Row],[ID]])</f>
        <v/>
      </c>
      <c r="R30" s="29"/>
      <c r="S30" s="29" t="str">
        <f>IF(Tab_Expost[[#This Row],[Número  CE]]="","",Tab_Exante[[#This Row],[Tipo de CE]])</f>
        <v/>
      </c>
      <c r="T30" s="63"/>
      <c r="U30" s="63"/>
      <c r="V30" s="63"/>
      <c r="W30" s="74"/>
      <c r="X30" s="68"/>
      <c r="Y30" s="59"/>
      <c r="Z3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3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3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30" s="27" t="str">
        <f>IF(Tab_Exante[[#This Row],[ID]]="","",Tab_Exante[[#This Row],[ID]])</f>
        <v/>
      </c>
      <c r="AE3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30" s="26" t="str">
        <f>IFERROR(IF((1-Tab_Expost[[#This Row],[Rácio]]/Tab_Exante[[#This Row],[Rácio]])&lt;0,0,(1-Tab_Expost[[#This Row],[Rácio]]/Tab_Exante[[#This Row],[Rácio]])),"")</f>
        <v/>
      </c>
      <c r="AG30" s="26"/>
      <c r="AH3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30" s="26"/>
      <c r="AJ30" s="26"/>
      <c r="AL30" s="36">
        <f>IFERROR(Tab_Exante[[#This Row],[Área
 '[m2']]]*Tab_Poupanças[[#This Row],[Projeto - Redução das necessidades de Energia Primária '[%']]],0)</f>
        <v>0</v>
      </c>
      <c r="AM30" s="36">
        <f>IFERROR(Tab_Expost[[#This Row],[Área
 '[m2']]]*AH30,0)</f>
        <v>0</v>
      </c>
      <c r="AR30" s="20">
        <f t="shared" si="0"/>
        <v>19</v>
      </c>
    </row>
    <row r="31" spans="2:44" x14ac:dyDescent="0.2">
      <c r="B31" s="27" t="str">
        <f>IF(Tab_Exante[[#This Row],[Número  CE]]="","",_xlfn.CONCAT(Início!$G$10," | ",Início!$I$10," | ","0",AR31))</f>
        <v/>
      </c>
      <c r="C31" s="33"/>
      <c r="D31" s="29"/>
      <c r="E31" s="62"/>
      <c r="F31" s="62"/>
      <c r="G31" s="62"/>
      <c r="H31" s="63"/>
      <c r="I31" s="63"/>
      <c r="J31" s="63"/>
      <c r="K3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3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31" s="62"/>
      <c r="N31" s="84"/>
      <c r="O3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31" s="27" t="str">
        <f>IF(Tab_Exante[[#This Row],[ID]]="","",Tab_Exante[[#This Row],[ID]])</f>
        <v/>
      </c>
      <c r="R31" s="29"/>
      <c r="S31" s="29" t="str">
        <f>IF(Tab_Expost[[#This Row],[Número  CE]]="","",Tab_Exante[[#This Row],[Tipo de CE]])</f>
        <v/>
      </c>
      <c r="T31" s="63"/>
      <c r="U31" s="63"/>
      <c r="V31" s="63"/>
      <c r="W31" s="74"/>
      <c r="X31" s="68"/>
      <c r="Y31" s="59"/>
      <c r="Z3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3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3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31" s="27" t="str">
        <f>IF(Tab_Exante[[#This Row],[ID]]="","",Tab_Exante[[#This Row],[ID]])</f>
        <v/>
      </c>
      <c r="AE3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31" s="26" t="str">
        <f>IFERROR(IF((1-Tab_Expost[[#This Row],[Rácio]]/Tab_Exante[[#This Row],[Rácio]])&lt;0,0,(1-Tab_Expost[[#This Row],[Rácio]]/Tab_Exante[[#This Row],[Rácio]])),"")</f>
        <v/>
      </c>
      <c r="AG31" s="26"/>
      <c r="AH3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31" s="26"/>
      <c r="AJ31" s="26"/>
      <c r="AL31" s="36">
        <f>IFERROR(Tab_Exante[[#This Row],[Área
 '[m2']]]*Tab_Poupanças[[#This Row],[Projeto - Redução das necessidades de Energia Primária '[%']]],0)</f>
        <v>0</v>
      </c>
      <c r="AM31" s="36">
        <f>IFERROR(Tab_Expost[[#This Row],[Área
 '[m2']]]*AH31,0)</f>
        <v>0</v>
      </c>
      <c r="AR31" s="20">
        <f t="shared" si="0"/>
        <v>20</v>
      </c>
    </row>
    <row r="32" spans="2:44" x14ac:dyDescent="0.2">
      <c r="B32" s="27" t="str">
        <f>IF(Tab_Exante[[#This Row],[Número  CE]]="","",_xlfn.CONCAT(Início!$G$10," | ",Início!$I$10," | ","0",AR32))</f>
        <v/>
      </c>
      <c r="C32" s="33"/>
      <c r="D32" s="29"/>
      <c r="E32" s="62"/>
      <c r="F32" s="62"/>
      <c r="G32" s="62"/>
      <c r="H32" s="63"/>
      <c r="I32" s="63"/>
      <c r="J32" s="63"/>
      <c r="K3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3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32" s="62"/>
      <c r="N32" s="84"/>
      <c r="O3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32" s="27" t="str">
        <f>IF(Tab_Exante[[#This Row],[ID]]="","",Tab_Exante[[#This Row],[ID]])</f>
        <v/>
      </c>
      <c r="R32" s="29"/>
      <c r="S32" s="29" t="str">
        <f>IF(Tab_Expost[[#This Row],[Número  CE]]="","",Tab_Exante[[#This Row],[Tipo de CE]])</f>
        <v/>
      </c>
      <c r="T32" s="63"/>
      <c r="U32" s="63"/>
      <c r="V32" s="63"/>
      <c r="W32" s="74"/>
      <c r="X32" s="68"/>
      <c r="Y32" s="59"/>
      <c r="Z3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3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3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32" s="27" t="str">
        <f>IF(Tab_Exante[[#This Row],[ID]]="","",Tab_Exante[[#This Row],[ID]])</f>
        <v/>
      </c>
      <c r="AE3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32" s="26" t="str">
        <f>IFERROR(IF((1-Tab_Expost[[#This Row],[Rácio]]/Tab_Exante[[#This Row],[Rácio]])&lt;0,0,(1-Tab_Expost[[#This Row],[Rácio]]/Tab_Exante[[#This Row],[Rácio]])),"")</f>
        <v/>
      </c>
      <c r="AG32" s="26"/>
      <c r="AH3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32" s="26"/>
      <c r="AJ32" s="26"/>
      <c r="AL32" s="36">
        <f>IFERROR(Tab_Exante[[#This Row],[Área
 '[m2']]]*Tab_Poupanças[[#This Row],[Projeto - Redução das necessidades de Energia Primária '[%']]],0)</f>
        <v>0</v>
      </c>
      <c r="AM32" s="36">
        <f>IFERROR(Tab_Expost[[#This Row],[Área
 '[m2']]]*AH32,0)</f>
        <v>0</v>
      </c>
      <c r="AR32" s="20">
        <f t="shared" si="0"/>
        <v>21</v>
      </c>
    </row>
    <row r="33" spans="2:44" x14ac:dyDescent="0.2">
      <c r="B33" s="27" t="str">
        <f>IF(Tab_Exante[[#This Row],[Número  CE]]="","",_xlfn.CONCAT(Início!$G$10," | ",Início!$I$10," | ","0",AR33))</f>
        <v/>
      </c>
      <c r="C33" s="33"/>
      <c r="D33" s="29"/>
      <c r="E33" s="62"/>
      <c r="F33" s="62"/>
      <c r="G33" s="62"/>
      <c r="H33" s="63"/>
      <c r="I33" s="63"/>
      <c r="J33" s="63"/>
      <c r="K3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3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33" s="62"/>
      <c r="N33" s="84"/>
      <c r="O3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33" s="27" t="str">
        <f>IF(Tab_Exante[[#This Row],[ID]]="","",Tab_Exante[[#This Row],[ID]])</f>
        <v/>
      </c>
      <c r="R33" s="29"/>
      <c r="S33" s="29" t="str">
        <f>IF(Tab_Expost[[#This Row],[Número  CE]]="","",Tab_Exante[[#This Row],[Tipo de CE]])</f>
        <v/>
      </c>
      <c r="T33" s="63"/>
      <c r="U33" s="63"/>
      <c r="V33" s="63"/>
      <c r="W33" s="74"/>
      <c r="X33" s="68"/>
      <c r="Y33" s="59"/>
      <c r="Z3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3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3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33" s="27" t="str">
        <f>IF(Tab_Exante[[#This Row],[ID]]="","",Tab_Exante[[#This Row],[ID]])</f>
        <v/>
      </c>
      <c r="AE3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33" s="26" t="str">
        <f>IFERROR(IF((1-Tab_Expost[[#This Row],[Rácio]]/Tab_Exante[[#This Row],[Rácio]])&lt;0,0,(1-Tab_Expost[[#This Row],[Rácio]]/Tab_Exante[[#This Row],[Rácio]])),"")</f>
        <v/>
      </c>
      <c r="AG33" s="26"/>
      <c r="AH3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33" s="26"/>
      <c r="AJ33" s="26"/>
      <c r="AL33" s="36">
        <f>IFERROR(Tab_Exante[[#This Row],[Área
 '[m2']]]*Tab_Poupanças[[#This Row],[Projeto - Redução das necessidades de Energia Primária '[%']]],0)</f>
        <v>0</v>
      </c>
      <c r="AM33" s="36">
        <f>IFERROR(Tab_Expost[[#This Row],[Área
 '[m2']]]*AH33,0)</f>
        <v>0</v>
      </c>
      <c r="AR33" s="20">
        <f t="shared" si="0"/>
        <v>22</v>
      </c>
    </row>
    <row r="34" spans="2:44" x14ac:dyDescent="0.2">
      <c r="B34" s="27" t="str">
        <f>IF(Tab_Exante[[#This Row],[Número  CE]]="","",_xlfn.CONCAT(Início!$G$10," | ",Início!$I$10," | ","0",AR34))</f>
        <v/>
      </c>
      <c r="C34" s="33"/>
      <c r="D34" s="29"/>
      <c r="E34" s="62"/>
      <c r="F34" s="62"/>
      <c r="G34" s="62"/>
      <c r="H34" s="63"/>
      <c r="I34" s="63"/>
      <c r="J34" s="63"/>
      <c r="K3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3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34" s="62"/>
      <c r="N34" s="84"/>
      <c r="O3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34" s="27" t="str">
        <f>IF(Tab_Exante[[#This Row],[ID]]="","",Tab_Exante[[#This Row],[ID]])</f>
        <v/>
      </c>
      <c r="R34" s="29"/>
      <c r="S34" s="29" t="str">
        <f>IF(Tab_Expost[[#This Row],[Número  CE]]="","",Tab_Exante[[#This Row],[Tipo de CE]])</f>
        <v/>
      </c>
      <c r="T34" s="63"/>
      <c r="U34" s="63"/>
      <c r="V34" s="63"/>
      <c r="W34" s="74"/>
      <c r="X34" s="68"/>
      <c r="Y34" s="59"/>
      <c r="Z3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3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3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34" s="27" t="str">
        <f>IF(Tab_Exante[[#This Row],[ID]]="","",Tab_Exante[[#This Row],[ID]])</f>
        <v/>
      </c>
      <c r="AE3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34" s="26" t="str">
        <f>IFERROR(IF((1-Tab_Expost[[#This Row],[Rácio]]/Tab_Exante[[#This Row],[Rácio]])&lt;0,0,(1-Tab_Expost[[#This Row],[Rácio]]/Tab_Exante[[#This Row],[Rácio]])),"")</f>
        <v/>
      </c>
      <c r="AG34" s="26"/>
      <c r="AH3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34" s="26"/>
      <c r="AJ34" s="26"/>
      <c r="AL34" s="36">
        <f>IFERROR(Tab_Exante[[#This Row],[Área
 '[m2']]]*Tab_Poupanças[[#This Row],[Projeto - Redução das necessidades de Energia Primária '[%']]],0)</f>
        <v>0</v>
      </c>
      <c r="AM34" s="36">
        <f>IFERROR(Tab_Expost[[#This Row],[Área
 '[m2']]]*AH34,0)</f>
        <v>0</v>
      </c>
      <c r="AR34" s="20">
        <f t="shared" si="0"/>
        <v>23</v>
      </c>
    </row>
    <row r="35" spans="2:44" x14ac:dyDescent="0.2">
      <c r="B35" s="27" t="str">
        <f>IF(Tab_Exante[[#This Row],[Número  CE]]="","",_xlfn.CONCAT(Início!$G$10," | ",Início!$I$10," | ","0",AR35))</f>
        <v/>
      </c>
      <c r="C35" s="33"/>
      <c r="D35" s="29"/>
      <c r="E35" s="62"/>
      <c r="F35" s="62"/>
      <c r="G35" s="62"/>
      <c r="H35" s="63"/>
      <c r="I35" s="63"/>
      <c r="J35" s="63"/>
      <c r="K3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3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35" s="62"/>
      <c r="N35" s="84"/>
      <c r="O3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35" s="27" t="str">
        <f>IF(Tab_Exante[[#This Row],[ID]]="","",Tab_Exante[[#This Row],[ID]])</f>
        <v/>
      </c>
      <c r="R35" s="29"/>
      <c r="S35" s="29" t="str">
        <f>IF(Tab_Expost[[#This Row],[Número  CE]]="","",Tab_Exante[[#This Row],[Tipo de CE]])</f>
        <v/>
      </c>
      <c r="T35" s="63"/>
      <c r="U35" s="63"/>
      <c r="V35" s="63"/>
      <c r="W35" s="74"/>
      <c r="X35" s="68"/>
      <c r="Y35" s="59"/>
      <c r="Z3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3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3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35" s="27" t="str">
        <f>IF(Tab_Exante[[#This Row],[ID]]="","",Tab_Exante[[#This Row],[ID]])</f>
        <v/>
      </c>
      <c r="AE3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35" s="26" t="str">
        <f>IFERROR(IF((1-Tab_Expost[[#This Row],[Rácio]]/Tab_Exante[[#This Row],[Rácio]])&lt;0,0,(1-Tab_Expost[[#This Row],[Rácio]]/Tab_Exante[[#This Row],[Rácio]])),"")</f>
        <v/>
      </c>
      <c r="AG35" s="26"/>
      <c r="AH3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35" s="26"/>
      <c r="AJ35" s="26"/>
      <c r="AL35" s="36">
        <f>IFERROR(Tab_Exante[[#This Row],[Área
 '[m2']]]*Tab_Poupanças[[#This Row],[Projeto - Redução das necessidades de Energia Primária '[%']]],0)</f>
        <v>0</v>
      </c>
      <c r="AM35" s="36">
        <f>IFERROR(Tab_Expost[[#This Row],[Área
 '[m2']]]*AH35,0)</f>
        <v>0</v>
      </c>
      <c r="AR35" s="20">
        <f t="shared" si="0"/>
        <v>24</v>
      </c>
    </row>
    <row r="36" spans="2:44" x14ac:dyDescent="0.2">
      <c r="B36" s="27" t="str">
        <f>IF(Tab_Exante[[#This Row],[Número  CE]]="","",_xlfn.CONCAT(Início!$G$10," | ",Início!$I$10," | ","0",AR36))</f>
        <v/>
      </c>
      <c r="C36" s="33"/>
      <c r="D36" s="29"/>
      <c r="E36" s="62"/>
      <c r="F36" s="62"/>
      <c r="G36" s="62"/>
      <c r="H36" s="63"/>
      <c r="I36" s="63"/>
      <c r="J36" s="63"/>
      <c r="K3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3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36" s="62"/>
      <c r="N36" s="84"/>
      <c r="O3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36" s="27" t="str">
        <f>IF(Tab_Exante[[#This Row],[ID]]="","",Tab_Exante[[#This Row],[ID]])</f>
        <v/>
      </c>
      <c r="R36" s="29"/>
      <c r="S36" s="29" t="str">
        <f>IF(Tab_Expost[[#This Row],[Número  CE]]="","",Tab_Exante[[#This Row],[Tipo de CE]])</f>
        <v/>
      </c>
      <c r="T36" s="63"/>
      <c r="U36" s="63"/>
      <c r="V36" s="63"/>
      <c r="W36" s="74"/>
      <c r="X36" s="68"/>
      <c r="Y36" s="59"/>
      <c r="Z3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3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3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36" s="27" t="str">
        <f>IF(Tab_Exante[[#This Row],[ID]]="","",Tab_Exante[[#This Row],[ID]])</f>
        <v/>
      </c>
      <c r="AE3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36" s="26" t="str">
        <f>IFERROR(IF((1-Tab_Expost[[#This Row],[Rácio]]/Tab_Exante[[#This Row],[Rácio]])&lt;0,0,(1-Tab_Expost[[#This Row],[Rácio]]/Tab_Exante[[#This Row],[Rácio]])),"")</f>
        <v/>
      </c>
      <c r="AG36" s="26"/>
      <c r="AH3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36" s="26"/>
      <c r="AJ36" s="26"/>
      <c r="AL36" s="36">
        <f>IFERROR(Tab_Exante[[#This Row],[Área
 '[m2']]]*Tab_Poupanças[[#This Row],[Projeto - Redução das necessidades de Energia Primária '[%']]],0)</f>
        <v>0</v>
      </c>
      <c r="AM36" s="36">
        <f>IFERROR(Tab_Expost[[#This Row],[Área
 '[m2']]]*AH36,0)</f>
        <v>0</v>
      </c>
      <c r="AR36" s="20">
        <f t="shared" si="0"/>
        <v>25</v>
      </c>
    </row>
    <row r="37" spans="2:44" x14ac:dyDescent="0.2">
      <c r="B37" s="27" t="str">
        <f>IF(Tab_Exante[[#This Row],[Número  CE]]="","",_xlfn.CONCAT(Início!$G$10," | ",Início!$I$10," | ","0",AR37))</f>
        <v/>
      </c>
      <c r="C37" s="33"/>
      <c r="D37" s="29"/>
      <c r="E37" s="62"/>
      <c r="F37" s="62"/>
      <c r="G37" s="62"/>
      <c r="H37" s="63"/>
      <c r="I37" s="63"/>
      <c r="J37" s="63"/>
      <c r="K3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3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37" s="62"/>
      <c r="N37" s="84"/>
      <c r="O3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37" s="27" t="str">
        <f>IF(Tab_Exante[[#This Row],[ID]]="","",Tab_Exante[[#This Row],[ID]])</f>
        <v/>
      </c>
      <c r="R37" s="29"/>
      <c r="S37" s="29" t="str">
        <f>IF(Tab_Expost[[#This Row],[Número  CE]]="","",Tab_Exante[[#This Row],[Tipo de CE]])</f>
        <v/>
      </c>
      <c r="T37" s="63"/>
      <c r="U37" s="63"/>
      <c r="V37" s="63"/>
      <c r="W37" s="74"/>
      <c r="X37" s="68"/>
      <c r="Y37" s="59"/>
      <c r="Z3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3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3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37" s="27" t="str">
        <f>IF(Tab_Exante[[#This Row],[ID]]="","",Tab_Exante[[#This Row],[ID]])</f>
        <v/>
      </c>
      <c r="AE3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37" s="26" t="str">
        <f>IFERROR(IF((1-Tab_Expost[[#This Row],[Rácio]]/Tab_Exante[[#This Row],[Rácio]])&lt;0,0,(1-Tab_Expost[[#This Row],[Rácio]]/Tab_Exante[[#This Row],[Rácio]])),"")</f>
        <v/>
      </c>
      <c r="AG37" s="26"/>
      <c r="AH3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37" s="26"/>
      <c r="AJ37" s="26"/>
      <c r="AL37" s="36">
        <f>IFERROR(Tab_Exante[[#This Row],[Área
 '[m2']]]*Tab_Poupanças[[#This Row],[Projeto - Redução das necessidades de Energia Primária '[%']]],0)</f>
        <v>0</v>
      </c>
      <c r="AM37" s="36">
        <f>IFERROR(Tab_Expost[[#This Row],[Área
 '[m2']]]*AH37,0)</f>
        <v>0</v>
      </c>
      <c r="AR37" s="20">
        <f t="shared" si="0"/>
        <v>26</v>
      </c>
    </row>
    <row r="38" spans="2:44" x14ac:dyDescent="0.2">
      <c r="B38" s="27" t="str">
        <f>IF(Tab_Exante[[#This Row],[Número  CE]]="","",_xlfn.CONCAT(Início!$G$10," | ",Início!$I$10," | ","0",AR38))</f>
        <v/>
      </c>
      <c r="C38" s="33"/>
      <c r="D38" s="29"/>
      <c r="E38" s="62"/>
      <c r="F38" s="62"/>
      <c r="G38" s="62"/>
      <c r="H38" s="63"/>
      <c r="I38" s="63"/>
      <c r="J38" s="63"/>
      <c r="K3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3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38" s="62"/>
      <c r="N38" s="84"/>
      <c r="O3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38" s="27" t="str">
        <f>IF(Tab_Exante[[#This Row],[ID]]="","",Tab_Exante[[#This Row],[ID]])</f>
        <v/>
      </c>
      <c r="R38" s="29"/>
      <c r="S38" s="29" t="str">
        <f>IF(Tab_Expost[[#This Row],[Número  CE]]="","",Tab_Exante[[#This Row],[Tipo de CE]])</f>
        <v/>
      </c>
      <c r="T38" s="63"/>
      <c r="U38" s="63"/>
      <c r="V38" s="63"/>
      <c r="W38" s="74"/>
      <c r="X38" s="68"/>
      <c r="Y38" s="59"/>
      <c r="Z3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3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3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38" s="27" t="str">
        <f>IF(Tab_Exante[[#This Row],[ID]]="","",Tab_Exante[[#This Row],[ID]])</f>
        <v/>
      </c>
      <c r="AE3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38" s="26" t="str">
        <f>IFERROR(IF((1-Tab_Expost[[#This Row],[Rácio]]/Tab_Exante[[#This Row],[Rácio]])&lt;0,0,(1-Tab_Expost[[#This Row],[Rácio]]/Tab_Exante[[#This Row],[Rácio]])),"")</f>
        <v/>
      </c>
      <c r="AG38" s="26"/>
      <c r="AH3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38" s="26"/>
      <c r="AJ38" s="26"/>
      <c r="AL38" s="36">
        <f>IFERROR(Tab_Exante[[#This Row],[Área
 '[m2']]]*Tab_Poupanças[[#This Row],[Projeto - Redução das necessidades de Energia Primária '[%']]],0)</f>
        <v>0</v>
      </c>
      <c r="AM38" s="36">
        <f>IFERROR(Tab_Expost[[#This Row],[Área
 '[m2']]]*AH38,0)</f>
        <v>0</v>
      </c>
      <c r="AR38" s="20">
        <f t="shared" si="0"/>
        <v>27</v>
      </c>
    </row>
    <row r="39" spans="2:44" x14ac:dyDescent="0.2">
      <c r="B39" s="27" t="str">
        <f>IF(Tab_Exante[[#This Row],[Número  CE]]="","",_xlfn.CONCAT(Início!$G$10," | ",Início!$I$10," | ","0",AR39))</f>
        <v/>
      </c>
      <c r="C39" s="33"/>
      <c r="D39" s="29"/>
      <c r="E39" s="62"/>
      <c r="F39" s="62"/>
      <c r="G39" s="62"/>
      <c r="H39" s="63"/>
      <c r="I39" s="63"/>
      <c r="J39" s="63"/>
      <c r="K3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3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39" s="62"/>
      <c r="N39" s="84"/>
      <c r="O3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39" s="27" t="str">
        <f>IF(Tab_Exante[[#This Row],[ID]]="","",Tab_Exante[[#This Row],[ID]])</f>
        <v/>
      </c>
      <c r="R39" s="29"/>
      <c r="S39" s="29" t="str">
        <f>IF(Tab_Expost[[#This Row],[Número  CE]]="","",Tab_Exante[[#This Row],[Tipo de CE]])</f>
        <v/>
      </c>
      <c r="T39" s="63"/>
      <c r="U39" s="63"/>
      <c r="V39" s="63"/>
      <c r="W39" s="74"/>
      <c r="X39" s="68"/>
      <c r="Y39" s="59"/>
      <c r="Z3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3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3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39" s="27" t="str">
        <f>IF(Tab_Exante[[#This Row],[ID]]="","",Tab_Exante[[#This Row],[ID]])</f>
        <v/>
      </c>
      <c r="AE3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39" s="26" t="str">
        <f>IFERROR(IF((1-Tab_Expost[[#This Row],[Rácio]]/Tab_Exante[[#This Row],[Rácio]])&lt;0,0,(1-Tab_Expost[[#This Row],[Rácio]]/Tab_Exante[[#This Row],[Rácio]])),"")</f>
        <v/>
      </c>
      <c r="AG39" s="26"/>
      <c r="AH3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39" s="26"/>
      <c r="AJ39" s="26"/>
      <c r="AL39" s="36">
        <f>IFERROR(Tab_Exante[[#This Row],[Área
 '[m2']]]*Tab_Poupanças[[#This Row],[Projeto - Redução das necessidades de Energia Primária '[%']]],0)</f>
        <v>0</v>
      </c>
      <c r="AM39" s="36">
        <f>IFERROR(Tab_Expost[[#This Row],[Área
 '[m2']]]*AH39,0)</f>
        <v>0</v>
      </c>
      <c r="AR39" s="20">
        <f t="shared" si="0"/>
        <v>28</v>
      </c>
    </row>
    <row r="40" spans="2:44" x14ac:dyDescent="0.2">
      <c r="B40" s="27" t="str">
        <f>IF(Tab_Exante[[#This Row],[Número  CE]]="","",_xlfn.CONCAT(Início!$G$10," | ",Início!$I$10," | ","0",AR40))</f>
        <v/>
      </c>
      <c r="C40" s="33"/>
      <c r="D40" s="29"/>
      <c r="E40" s="62"/>
      <c r="F40" s="62"/>
      <c r="G40" s="62"/>
      <c r="H40" s="63"/>
      <c r="I40" s="63"/>
      <c r="J40" s="63"/>
      <c r="K4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4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40" s="62"/>
      <c r="N40" s="84"/>
      <c r="O4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40" s="27" t="str">
        <f>IF(Tab_Exante[[#This Row],[ID]]="","",Tab_Exante[[#This Row],[ID]])</f>
        <v/>
      </c>
      <c r="R40" s="29"/>
      <c r="S40" s="29" t="str">
        <f>IF(Tab_Expost[[#This Row],[Número  CE]]="","",Tab_Exante[[#This Row],[Tipo de CE]])</f>
        <v/>
      </c>
      <c r="T40" s="63"/>
      <c r="U40" s="63"/>
      <c r="V40" s="63"/>
      <c r="W40" s="74"/>
      <c r="X40" s="68"/>
      <c r="Y40" s="59"/>
      <c r="Z4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4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4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40" s="27" t="str">
        <f>IF(Tab_Exante[[#This Row],[ID]]="","",Tab_Exante[[#This Row],[ID]])</f>
        <v/>
      </c>
      <c r="AE4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40" s="26" t="str">
        <f>IFERROR(IF((1-Tab_Expost[[#This Row],[Rácio]]/Tab_Exante[[#This Row],[Rácio]])&lt;0,0,(1-Tab_Expost[[#This Row],[Rácio]]/Tab_Exante[[#This Row],[Rácio]])),"")</f>
        <v/>
      </c>
      <c r="AG40" s="26"/>
      <c r="AH4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40" s="26"/>
      <c r="AJ40" s="26"/>
      <c r="AL40" s="36">
        <f>IFERROR(Tab_Exante[[#This Row],[Área
 '[m2']]]*Tab_Poupanças[[#This Row],[Projeto - Redução das necessidades de Energia Primária '[%']]],0)</f>
        <v>0</v>
      </c>
      <c r="AM40" s="36">
        <f>IFERROR(Tab_Expost[[#This Row],[Área
 '[m2']]]*AH40,0)</f>
        <v>0</v>
      </c>
      <c r="AR40" s="20">
        <f t="shared" si="0"/>
        <v>29</v>
      </c>
    </row>
    <row r="41" spans="2:44" x14ac:dyDescent="0.2">
      <c r="B41" s="27" t="str">
        <f>IF(Tab_Exante[[#This Row],[Número  CE]]="","",_xlfn.CONCAT(Início!$G$10," | ",Início!$I$10," | ","0",AR41))</f>
        <v/>
      </c>
      <c r="C41" s="33"/>
      <c r="D41" s="29"/>
      <c r="E41" s="62"/>
      <c r="F41" s="62"/>
      <c r="G41" s="62"/>
      <c r="H41" s="63"/>
      <c r="I41" s="63"/>
      <c r="J41" s="63"/>
      <c r="K4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4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41" s="62"/>
      <c r="N41" s="84"/>
      <c r="O4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41" s="27" t="str">
        <f>IF(Tab_Exante[[#This Row],[ID]]="","",Tab_Exante[[#This Row],[ID]])</f>
        <v/>
      </c>
      <c r="R41" s="29"/>
      <c r="S41" s="29" t="str">
        <f>IF(Tab_Expost[[#This Row],[Número  CE]]="","",Tab_Exante[[#This Row],[Tipo de CE]])</f>
        <v/>
      </c>
      <c r="T41" s="63"/>
      <c r="U41" s="63"/>
      <c r="V41" s="63"/>
      <c r="W41" s="74"/>
      <c r="X41" s="68"/>
      <c r="Y41" s="59"/>
      <c r="Z4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4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4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41" s="27" t="str">
        <f>IF(Tab_Exante[[#This Row],[ID]]="","",Tab_Exante[[#This Row],[ID]])</f>
        <v/>
      </c>
      <c r="AE4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41" s="26" t="str">
        <f>IFERROR(IF((1-Tab_Expost[[#This Row],[Rácio]]/Tab_Exante[[#This Row],[Rácio]])&lt;0,0,(1-Tab_Expost[[#This Row],[Rácio]]/Tab_Exante[[#This Row],[Rácio]])),"")</f>
        <v/>
      </c>
      <c r="AG41" s="26"/>
      <c r="AH4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41" s="26"/>
      <c r="AJ41" s="26"/>
      <c r="AL41" s="36">
        <f>IFERROR(Tab_Exante[[#This Row],[Área
 '[m2']]]*Tab_Poupanças[[#This Row],[Projeto - Redução das necessidades de Energia Primária '[%']]],0)</f>
        <v>0</v>
      </c>
      <c r="AM41" s="36">
        <f>IFERROR(Tab_Expost[[#This Row],[Área
 '[m2']]]*AH41,0)</f>
        <v>0</v>
      </c>
      <c r="AR41" s="20">
        <f t="shared" si="0"/>
        <v>30</v>
      </c>
    </row>
    <row r="42" spans="2:44" x14ac:dyDescent="0.2">
      <c r="B42" s="27" t="str">
        <f>IF(Tab_Exante[[#This Row],[Número  CE]]="","",_xlfn.CONCAT(Início!$G$10," | ",Início!$I$10," | ","0",AR42))</f>
        <v/>
      </c>
      <c r="C42" s="33"/>
      <c r="D42" s="29"/>
      <c r="E42" s="62"/>
      <c r="F42" s="62"/>
      <c r="G42" s="62"/>
      <c r="H42" s="63"/>
      <c r="I42" s="63"/>
      <c r="J42" s="63"/>
      <c r="K4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4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42" s="62"/>
      <c r="N42" s="84"/>
      <c r="O4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42" s="27" t="str">
        <f>IF(Tab_Exante[[#This Row],[ID]]="","",Tab_Exante[[#This Row],[ID]])</f>
        <v/>
      </c>
      <c r="R42" s="29"/>
      <c r="S42" s="29" t="str">
        <f>IF(Tab_Expost[[#This Row],[Número  CE]]="","",Tab_Exante[[#This Row],[Tipo de CE]])</f>
        <v/>
      </c>
      <c r="T42" s="63"/>
      <c r="U42" s="63"/>
      <c r="V42" s="63"/>
      <c r="W42" s="74"/>
      <c r="X42" s="68"/>
      <c r="Y42" s="59"/>
      <c r="Z4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4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4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42" s="27" t="str">
        <f>IF(Tab_Exante[[#This Row],[ID]]="","",Tab_Exante[[#This Row],[ID]])</f>
        <v/>
      </c>
      <c r="AE4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42" s="26" t="str">
        <f>IFERROR(IF((1-Tab_Expost[[#This Row],[Rácio]]/Tab_Exante[[#This Row],[Rácio]])&lt;0,0,(1-Tab_Expost[[#This Row],[Rácio]]/Tab_Exante[[#This Row],[Rácio]])),"")</f>
        <v/>
      </c>
      <c r="AG42" s="26"/>
      <c r="AH4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42" s="26"/>
      <c r="AJ42" s="26"/>
      <c r="AL42" s="36">
        <f>IFERROR(Tab_Exante[[#This Row],[Área
 '[m2']]]*Tab_Poupanças[[#This Row],[Projeto - Redução das necessidades de Energia Primária '[%']]],0)</f>
        <v>0</v>
      </c>
      <c r="AM42" s="36">
        <f>IFERROR(Tab_Expost[[#This Row],[Área
 '[m2']]]*AH42,0)</f>
        <v>0</v>
      </c>
      <c r="AR42" s="20">
        <f t="shared" si="0"/>
        <v>31</v>
      </c>
    </row>
    <row r="43" spans="2:44" x14ac:dyDescent="0.2">
      <c r="B43" s="27" t="str">
        <f>IF(Tab_Exante[[#This Row],[Número  CE]]="","",_xlfn.CONCAT(Início!$G$10," | ",Início!$I$10," | ","0",AR43))</f>
        <v/>
      </c>
      <c r="C43" s="33"/>
      <c r="D43" s="29"/>
      <c r="E43" s="62"/>
      <c r="F43" s="62"/>
      <c r="G43" s="62"/>
      <c r="H43" s="63"/>
      <c r="I43" s="63"/>
      <c r="J43" s="63"/>
      <c r="K4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4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43" s="62"/>
      <c r="N43" s="84"/>
      <c r="O4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43" s="27" t="str">
        <f>IF(Tab_Exante[[#This Row],[ID]]="","",Tab_Exante[[#This Row],[ID]])</f>
        <v/>
      </c>
      <c r="R43" s="29"/>
      <c r="S43" s="29" t="str">
        <f>IF(Tab_Expost[[#This Row],[Número  CE]]="","",Tab_Exante[[#This Row],[Tipo de CE]])</f>
        <v/>
      </c>
      <c r="T43" s="63"/>
      <c r="U43" s="63"/>
      <c r="V43" s="63"/>
      <c r="W43" s="74"/>
      <c r="X43" s="68"/>
      <c r="Y43" s="59"/>
      <c r="Z4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4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4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43" s="27" t="str">
        <f>IF(Tab_Exante[[#This Row],[ID]]="","",Tab_Exante[[#This Row],[ID]])</f>
        <v/>
      </c>
      <c r="AE4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43" s="26" t="str">
        <f>IFERROR(IF((1-Tab_Expost[[#This Row],[Rácio]]/Tab_Exante[[#This Row],[Rácio]])&lt;0,0,(1-Tab_Expost[[#This Row],[Rácio]]/Tab_Exante[[#This Row],[Rácio]])),"")</f>
        <v/>
      </c>
      <c r="AG43" s="26"/>
      <c r="AH4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43" s="26"/>
      <c r="AJ43" s="26"/>
      <c r="AL43" s="36">
        <f>IFERROR(Tab_Exante[[#This Row],[Área
 '[m2']]]*Tab_Poupanças[[#This Row],[Projeto - Redução das necessidades de Energia Primária '[%']]],0)</f>
        <v>0</v>
      </c>
      <c r="AM43" s="36">
        <f>IFERROR(Tab_Expost[[#This Row],[Área
 '[m2']]]*AH43,0)</f>
        <v>0</v>
      </c>
      <c r="AR43" s="20">
        <f t="shared" si="0"/>
        <v>32</v>
      </c>
    </row>
    <row r="44" spans="2:44" x14ac:dyDescent="0.2">
      <c r="B44" s="27" t="str">
        <f>IF(Tab_Exante[[#This Row],[Número  CE]]="","",_xlfn.CONCAT(Início!$G$10," | ",Início!$I$10," | ","0",AR44))</f>
        <v/>
      </c>
      <c r="C44" s="33"/>
      <c r="D44" s="29"/>
      <c r="E44" s="62"/>
      <c r="F44" s="62"/>
      <c r="G44" s="62"/>
      <c r="H44" s="63"/>
      <c r="I44" s="63"/>
      <c r="J44" s="63"/>
      <c r="K4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4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44" s="62"/>
      <c r="N44" s="84"/>
      <c r="O4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44" s="27" t="str">
        <f>IF(Tab_Exante[[#This Row],[ID]]="","",Tab_Exante[[#This Row],[ID]])</f>
        <v/>
      </c>
      <c r="R44" s="29"/>
      <c r="S44" s="29" t="str">
        <f>IF(Tab_Expost[[#This Row],[Número  CE]]="","",Tab_Exante[[#This Row],[Tipo de CE]])</f>
        <v/>
      </c>
      <c r="T44" s="63"/>
      <c r="U44" s="63"/>
      <c r="V44" s="63"/>
      <c r="W44" s="74"/>
      <c r="X44" s="68"/>
      <c r="Y44" s="59"/>
      <c r="Z4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4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4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44" s="27" t="str">
        <f>IF(Tab_Exante[[#This Row],[ID]]="","",Tab_Exante[[#This Row],[ID]])</f>
        <v/>
      </c>
      <c r="AE4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44" s="26" t="str">
        <f>IFERROR(IF((1-Tab_Expost[[#This Row],[Rácio]]/Tab_Exante[[#This Row],[Rácio]])&lt;0,0,(1-Tab_Expost[[#This Row],[Rácio]]/Tab_Exante[[#This Row],[Rácio]])),"")</f>
        <v/>
      </c>
      <c r="AG44" s="26"/>
      <c r="AH4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44" s="26"/>
      <c r="AJ44" s="26"/>
      <c r="AL44" s="36">
        <f>IFERROR(Tab_Exante[[#This Row],[Área
 '[m2']]]*Tab_Poupanças[[#This Row],[Projeto - Redução das necessidades de Energia Primária '[%']]],0)</f>
        <v>0</v>
      </c>
      <c r="AM44" s="36">
        <f>IFERROR(Tab_Expost[[#This Row],[Área
 '[m2']]]*AH44,0)</f>
        <v>0</v>
      </c>
      <c r="AR44" s="20">
        <f t="shared" si="0"/>
        <v>33</v>
      </c>
    </row>
    <row r="45" spans="2:44" x14ac:dyDescent="0.2">
      <c r="B45" s="27" t="str">
        <f>IF(Tab_Exante[[#This Row],[Número  CE]]="","",_xlfn.CONCAT(Início!$G$10," | ",Início!$I$10," | ","0",AR45))</f>
        <v/>
      </c>
      <c r="C45" s="33"/>
      <c r="D45" s="29"/>
      <c r="E45" s="62"/>
      <c r="F45" s="62"/>
      <c r="G45" s="62"/>
      <c r="H45" s="63"/>
      <c r="I45" s="63"/>
      <c r="J45" s="63"/>
      <c r="K4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4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45" s="62"/>
      <c r="N45" s="84"/>
      <c r="O4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45" s="27" t="str">
        <f>IF(Tab_Exante[[#This Row],[ID]]="","",Tab_Exante[[#This Row],[ID]])</f>
        <v/>
      </c>
      <c r="R45" s="29"/>
      <c r="S45" s="29" t="str">
        <f>IF(Tab_Expost[[#This Row],[Número  CE]]="","",Tab_Exante[[#This Row],[Tipo de CE]])</f>
        <v/>
      </c>
      <c r="T45" s="66"/>
      <c r="U45" s="63"/>
      <c r="V45" s="67"/>
      <c r="W45" s="75"/>
      <c r="X45" s="68"/>
      <c r="Y45" s="59"/>
      <c r="Z4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4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4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45" s="27" t="str">
        <f>IF(Tab_Exante[[#This Row],[ID]]="","",Tab_Exante[[#This Row],[ID]])</f>
        <v/>
      </c>
      <c r="AE4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45" s="26" t="str">
        <f>IFERROR(IF((1-Tab_Expost[[#This Row],[Rácio]]/Tab_Exante[[#This Row],[Rácio]])&lt;0,0,(1-Tab_Expost[[#This Row],[Rácio]]/Tab_Exante[[#This Row],[Rácio]])),"")</f>
        <v/>
      </c>
      <c r="AG45" s="26"/>
      <c r="AH4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45" s="26"/>
      <c r="AJ45" s="26"/>
      <c r="AL45" s="36">
        <f>IFERROR(Tab_Exante[[#This Row],[Área
 '[m2']]]*Tab_Poupanças[[#This Row],[Projeto - Redução das necessidades de Energia Primária '[%']]],0)</f>
        <v>0</v>
      </c>
      <c r="AM45" s="36">
        <f>IFERROR(Tab_Expost[[#This Row],[Área
 '[m2']]]*AH45,0)</f>
        <v>0</v>
      </c>
      <c r="AR45" s="20">
        <f t="shared" si="0"/>
        <v>34</v>
      </c>
    </row>
    <row r="46" spans="2:44" x14ac:dyDescent="0.2">
      <c r="B46" s="27" t="str">
        <f>IF(Tab_Exante[[#This Row],[Número  CE]]="","",_xlfn.CONCAT(Início!$G$10," | ",Início!$I$10," | ","0",AR46))</f>
        <v/>
      </c>
      <c r="C46" s="33"/>
      <c r="D46" s="29"/>
      <c r="E46" s="62"/>
      <c r="F46" s="62"/>
      <c r="G46" s="62"/>
      <c r="H46" s="63"/>
      <c r="I46" s="63"/>
      <c r="J46" s="63"/>
      <c r="K4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4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46" s="62"/>
      <c r="N46" s="84"/>
      <c r="O4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46" s="27" t="str">
        <f>IF(Tab_Exante[[#This Row],[ID]]="","",Tab_Exante[[#This Row],[ID]])</f>
        <v/>
      </c>
      <c r="R46" s="29"/>
      <c r="S46" s="29" t="str">
        <f>IF(Tab_Expost[[#This Row],[Número  CE]]="","",Tab_Exante[[#This Row],[Tipo de CE]])</f>
        <v/>
      </c>
      <c r="T46" s="66"/>
      <c r="U46" s="63"/>
      <c r="V46" s="67"/>
      <c r="W46" s="75"/>
      <c r="X46" s="68"/>
      <c r="Y46" s="59"/>
      <c r="Z4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4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4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46" s="27" t="str">
        <f>IF(Tab_Exante[[#This Row],[ID]]="","",Tab_Exante[[#This Row],[ID]])</f>
        <v/>
      </c>
      <c r="AE4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46" s="26" t="str">
        <f>IFERROR(IF((1-Tab_Expost[[#This Row],[Rácio]]/Tab_Exante[[#This Row],[Rácio]])&lt;0,0,(1-Tab_Expost[[#This Row],[Rácio]]/Tab_Exante[[#This Row],[Rácio]])),"")</f>
        <v/>
      </c>
      <c r="AG46" s="26"/>
      <c r="AH4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46" s="26"/>
      <c r="AJ46" s="26"/>
      <c r="AL46" s="36">
        <f>IFERROR(Tab_Exante[[#This Row],[Área
 '[m2']]]*Tab_Poupanças[[#This Row],[Projeto - Redução das necessidades de Energia Primária '[%']]],0)</f>
        <v>0</v>
      </c>
      <c r="AM46" s="36">
        <f>IFERROR(Tab_Expost[[#This Row],[Área
 '[m2']]]*AH46,0)</f>
        <v>0</v>
      </c>
      <c r="AR46" s="20">
        <f t="shared" si="0"/>
        <v>35</v>
      </c>
    </row>
    <row r="47" spans="2:44" x14ac:dyDescent="0.2">
      <c r="B47" s="27" t="str">
        <f>IF(Tab_Exante[[#This Row],[Número  CE]]="","",_xlfn.CONCAT(Início!$G$10," | ",Início!$I$10," | ","0",AR47))</f>
        <v/>
      </c>
      <c r="C47" s="33"/>
      <c r="D47" s="29"/>
      <c r="E47" s="62"/>
      <c r="F47" s="62"/>
      <c r="G47" s="62"/>
      <c r="H47" s="63"/>
      <c r="I47" s="63"/>
      <c r="J47" s="63"/>
      <c r="K4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4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47" s="62"/>
      <c r="N47" s="84"/>
      <c r="O4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47" s="27" t="str">
        <f>IF(Tab_Exante[[#This Row],[ID]]="","",Tab_Exante[[#This Row],[ID]])</f>
        <v/>
      </c>
      <c r="R47" s="29"/>
      <c r="S47" s="29" t="str">
        <f>IF(Tab_Expost[[#This Row],[Número  CE]]="","",Tab_Exante[[#This Row],[Tipo de CE]])</f>
        <v/>
      </c>
      <c r="T47" s="66"/>
      <c r="U47" s="63"/>
      <c r="V47" s="67"/>
      <c r="W47" s="75"/>
      <c r="X47" s="68"/>
      <c r="Y47" s="59"/>
      <c r="Z4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4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4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47" s="27" t="str">
        <f>IF(Tab_Exante[[#This Row],[ID]]="","",Tab_Exante[[#This Row],[ID]])</f>
        <v/>
      </c>
      <c r="AE4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47" s="26" t="str">
        <f>IFERROR(IF((1-Tab_Expost[[#This Row],[Rácio]]/Tab_Exante[[#This Row],[Rácio]])&lt;0,0,(1-Tab_Expost[[#This Row],[Rácio]]/Tab_Exante[[#This Row],[Rácio]])),"")</f>
        <v/>
      </c>
      <c r="AG47" s="26"/>
      <c r="AH4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47" s="26"/>
      <c r="AJ47" s="26"/>
      <c r="AL47" s="36">
        <f>IFERROR(Tab_Exante[[#This Row],[Área
 '[m2']]]*Tab_Poupanças[[#This Row],[Projeto - Redução das necessidades de Energia Primária '[%']]],0)</f>
        <v>0</v>
      </c>
      <c r="AM47" s="36">
        <f>IFERROR(Tab_Expost[[#This Row],[Área
 '[m2']]]*AH47,0)</f>
        <v>0</v>
      </c>
      <c r="AR47" s="20">
        <f t="shared" si="0"/>
        <v>36</v>
      </c>
    </row>
    <row r="48" spans="2:44" x14ac:dyDescent="0.2">
      <c r="B48" s="27" t="str">
        <f>IF(Tab_Exante[[#This Row],[Número  CE]]="","",_xlfn.CONCAT(Início!$G$10," | ",Início!$I$10," | ","0",AR48))</f>
        <v/>
      </c>
      <c r="C48" s="33"/>
      <c r="D48" s="29"/>
      <c r="E48" s="62"/>
      <c r="F48" s="62"/>
      <c r="G48" s="62"/>
      <c r="H48" s="63"/>
      <c r="I48" s="63"/>
      <c r="J48" s="63"/>
      <c r="K4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4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48" s="62"/>
      <c r="N48" s="84"/>
      <c r="O4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48" s="27" t="str">
        <f>IF(Tab_Exante[[#This Row],[ID]]="","",Tab_Exante[[#This Row],[ID]])</f>
        <v/>
      </c>
      <c r="R48" s="29"/>
      <c r="S48" s="29" t="str">
        <f>IF(Tab_Expost[[#This Row],[Número  CE]]="","",Tab_Exante[[#This Row],[Tipo de CE]])</f>
        <v/>
      </c>
      <c r="T48" s="66"/>
      <c r="U48" s="63"/>
      <c r="V48" s="67"/>
      <c r="W48" s="75"/>
      <c r="X48" s="68"/>
      <c r="Y48" s="59"/>
      <c r="Z4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4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4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48" s="27" t="str">
        <f>IF(Tab_Exante[[#This Row],[ID]]="","",Tab_Exante[[#This Row],[ID]])</f>
        <v/>
      </c>
      <c r="AE4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48" s="26" t="str">
        <f>IFERROR(IF((1-Tab_Expost[[#This Row],[Rácio]]/Tab_Exante[[#This Row],[Rácio]])&lt;0,0,(1-Tab_Expost[[#This Row],[Rácio]]/Tab_Exante[[#This Row],[Rácio]])),"")</f>
        <v/>
      </c>
      <c r="AG48" s="26"/>
      <c r="AH4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48" s="26"/>
      <c r="AJ48" s="26"/>
      <c r="AL48" s="36">
        <f>IFERROR(Tab_Exante[[#This Row],[Área
 '[m2']]]*Tab_Poupanças[[#This Row],[Projeto - Redução das necessidades de Energia Primária '[%']]],0)</f>
        <v>0</v>
      </c>
      <c r="AM48" s="36">
        <f>IFERROR(Tab_Expost[[#This Row],[Área
 '[m2']]]*AH48,0)</f>
        <v>0</v>
      </c>
      <c r="AR48" s="20">
        <f t="shared" si="0"/>
        <v>37</v>
      </c>
    </row>
    <row r="49" spans="2:44" x14ac:dyDescent="0.2">
      <c r="B49" s="27" t="str">
        <f>IF(Tab_Exante[[#This Row],[Número  CE]]="","",_xlfn.CONCAT(Início!$G$10," | ",Início!$I$10," | ","0",AR49))</f>
        <v/>
      </c>
      <c r="C49" s="33"/>
      <c r="D49" s="29"/>
      <c r="E49" s="62"/>
      <c r="F49" s="62"/>
      <c r="G49" s="62"/>
      <c r="H49" s="63"/>
      <c r="I49" s="63"/>
      <c r="J49" s="63"/>
      <c r="K4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4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49" s="62"/>
      <c r="N49" s="84"/>
      <c r="O4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49" s="27" t="str">
        <f>IF(Tab_Exante[[#This Row],[ID]]="","",Tab_Exante[[#This Row],[ID]])</f>
        <v/>
      </c>
      <c r="R49" s="29"/>
      <c r="S49" s="29" t="str">
        <f>IF(Tab_Expost[[#This Row],[Número  CE]]="","",Tab_Exante[[#This Row],[Tipo de CE]])</f>
        <v/>
      </c>
      <c r="T49" s="66"/>
      <c r="U49" s="63"/>
      <c r="V49" s="67"/>
      <c r="W49" s="75"/>
      <c r="X49" s="68"/>
      <c r="Y49" s="59"/>
      <c r="Z4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4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4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49" s="27" t="str">
        <f>IF(Tab_Exante[[#This Row],[ID]]="","",Tab_Exante[[#This Row],[ID]])</f>
        <v/>
      </c>
      <c r="AE4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49" s="26" t="str">
        <f>IFERROR(IF((1-Tab_Expost[[#This Row],[Rácio]]/Tab_Exante[[#This Row],[Rácio]])&lt;0,0,(1-Tab_Expost[[#This Row],[Rácio]]/Tab_Exante[[#This Row],[Rácio]])),"")</f>
        <v/>
      </c>
      <c r="AG49" s="26"/>
      <c r="AH4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49" s="26"/>
      <c r="AJ49" s="26"/>
      <c r="AL49" s="36">
        <f>IFERROR(Tab_Exante[[#This Row],[Área
 '[m2']]]*Tab_Poupanças[[#This Row],[Projeto - Redução das necessidades de Energia Primária '[%']]],0)</f>
        <v>0</v>
      </c>
      <c r="AM49" s="36">
        <f>IFERROR(Tab_Expost[[#This Row],[Área
 '[m2']]]*AH49,0)</f>
        <v>0</v>
      </c>
      <c r="AR49" s="20">
        <f t="shared" si="0"/>
        <v>38</v>
      </c>
    </row>
    <row r="50" spans="2:44" x14ac:dyDescent="0.2">
      <c r="B50" s="27" t="str">
        <f>IF(Tab_Exante[[#This Row],[Número  CE]]="","",_xlfn.CONCAT(Início!$G$10," | ",Início!$I$10," | ","0",AR50))</f>
        <v/>
      </c>
      <c r="C50" s="28"/>
      <c r="D50" s="29"/>
      <c r="E50" s="62"/>
      <c r="F50" s="62"/>
      <c r="G50" s="62"/>
      <c r="H50" s="63"/>
      <c r="I50" s="63"/>
      <c r="J50" s="63"/>
      <c r="K5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5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50" s="62"/>
      <c r="N50" s="84"/>
      <c r="O5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50" s="27" t="str">
        <f>IF(Tab_Exante[[#This Row],[ID]]="","",Tab_Exante[[#This Row],[ID]])</f>
        <v/>
      </c>
      <c r="R50" s="29"/>
      <c r="S50" s="29" t="str">
        <f>IF(Tab_Expost[[#This Row],[Número  CE]]="","",Tab_Exante[[#This Row],[Tipo de CE]])</f>
        <v/>
      </c>
      <c r="T50" s="66"/>
      <c r="U50" s="63"/>
      <c r="V50" s="67"/>
      <c r="W50" s="75"/>
      <c r="X50" s="68"/>
      <c r="Y50" s="59"/>
      <c r="Z5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5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5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50" s="27" t="str">
        <f>IF(Tab_Exante[[#This Row],[ID]]="","",Tab_Exante[[#This Row],[ID]])</f>
        <v/>
      </c>
      <c r="AE5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50" s="26" t="str">
        <f>IFERROR(IF((1-Tab_Expost[[#This Row],[Rácio]]/Tab_Exante[[#This Row],[Rácio]])&lt;0,0,(1-Tab_Expost[[#This Row],[Rácio]]/Tab_Exante[[#This Row],[Rácio]])),"")</f>
        <v/>
      </c>
      <c r="AG50" s="26"/>
      <c r="AH5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50" s="26"/>
      <c r="AJ50" s="26"/>
      <c r="AL50" s="36">
        <f>IFERROR(Tab_Exante[[#This Row],[Área
 '[m2']]]*Tab_Poupanças[[#This Row],[Projeto - Redução das necessidades de Energia Primária '[%']]],0)</f>
        <v>0</v>
      </c>
      <c r="AM50" s="36">
        <f>IFERROR(Tab_Expost[[#This Row],[Área
 '[m2']]]*AH50,0)</f>
        <v>0</v>
      </c>
      <c r="AR50" s="20">
        <f t="shared" si="0"/>
        <v>39</v>
      </c>
    </row>
    <row r="51" spans="2:44" x14ac:dyDescent="0.2">
      <c r="B51" s="27" t="str">
        <f>IF(Tab_Exante[[#This Row],[Número  CE]]="","",_xlfn.CONCAT(Início!$G$10," | ",Início!$I$10," | ","0",AR51))</f>
        <v/>
      </c>
      <c r="C51" s="28"/>
      <c r="D51" s="29"/>
      <c r="E51" s="62"/>
      <c r="F51" s="62"/>
      <c r="G51" s="62"/>
      <c r="H51" s="63"/>
      <c r="I51" s="63"/>
      <c r="J51" s="63"/>
      <c r="K5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5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51" s="62"/>
      <c r="N51" s="84"/>
      <c r="O5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51" s="27" t="str">
        <f>IF(Tab_Exante[[#This Row],[ID]]="","",Tab_Exante[[#This Row],[ID]])</f>
        <v/>
      </c>
      <c r="R51" s="29"/>
      <c r="S51" s="29" t="str">
        <f>IF(Tab_Expost[[#This Row],[Número  CE]]="","",Tab_Exante[[#This Row],[Tipo de CE]])</f>
        <v/>
      </c>
      <c r="T51" s="66"/>
      <c r="U51" s="63"/>
      <c r="V51" s="67"/>
      <c r="W51" s="75"/>
      <c r="X51" s="68"/>
      <c r="Y51" s="59"/>
      <c r="Z5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5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5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51" s="27" t="str">
        <f>IF(Tab_Exante[[#This Row],[ID]]="","",Tab_Exante[[#This Row],[ID]])</f>
        <v/>
      </c>
      <c r="AE5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51" s="26" t="str">
        <f>IFERROR(IF((1-Tab_Expost[[#This Row],[Rácio]]/Tab_Exante[[#This Row],[Rácio]])&lt;0,0,(1-Tab_Expost[[#This Row],[Rácio]]/Tab_Exante[[#This Row],[Rácio]])),"")</f>
        <v/>
      </c>
      <c r="AG51" s="26"/>
      <c r="AH5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51" s="26"/>
      <c r="AJ51" s="26"/>
      <c r="AL51" s="36">
        <f>IFERROR(Tab_Exante[[#This Row],[Área
 '[m2']]]*Tab_Poupanças[[#This Row],[Projeto - Redução das necessidades de Energia Primária '[%']]],0)</f>
        <v>0</v>
      </c>
      <c r="AM51" s="36">
        <f>IFERROR(Tab_Expost[[#This Row],[Área
 '[m2']]]*AH51,0)</f>
        <v>0</v>
      </c>
      <c r="AR51" s="20">
        <f t="shared" si="0"/>
        <v>40</v>
      </c>
    </row>
    <row r="52" spans="2:44" x14ac:dyDescent="0.2">
      <c r="B52" s="27" t="str">
        <f>IF(Tab_Exante[[#This Row],[Número  CE]]="","",_xlfn.CONCAT(Início!$G$10," | ",Início!$I$10," | ","0",AR52))</f>
        <v/>
      </c>
      <c r="C52" s="28"/>
      <c r="D52" s="29"/>
      <c r="E52" s="62"/>
      <c r="F52" s="62"/>
      <c r="G52" s="62"/>
      <c r="H52" s="63"/>
      <c r="I52" s="63"/>
      <c r="J52" s="63"/>
      <c r="K5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5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52" s="62"/>
      <c r="N52" s="84"/>
      <c r="O5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52" s="27" t="str">
        <f>IF(Tab_Exante[[#This Row],[ID]]="","",Tab_Exante[[#This Row],[ID]])</f>
        <v/>
      </c>
      <c r="R52" s="29"/>
      <c r="S52" s="29" t="str">
        <f>IF(Tab_Expost[[#This Row],[Número  CE]]="","",Tab_Exante[[#This Row],[Tipo de CE]])</f>
        <v/>
      </c>
      <c r="T52" s="66"/>
      <c r="U52" s="63"/>
      <c r="V52" s="67"/>
      <c r="W52" s="75"/>
      <c r="X52" s="68"/>
      <c r="Y52" s="59"/>
      <c r="Z5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5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5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52" s="27" t="str">
        <f>IF(Tab_Exante[[#This Row],[ID]]="","",Tab_Exante[[#This Row],[ID]])</f>
        <v/>
      </c>
      <c r="AE5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52" s="26" t="str">
        <f>IFERROR(IF((1-Tab_Expost[[#This Row],[Rácio]]/Tab_Exante[[#This Row],[Rácio]])&lt;0,0,(1-Tab_Expost[[#This Row],[Rácio]]/Tab_Exante[[#This Row],[Rácio]])),"")</f>
        <v/>
      </c>
      <c r="AG52" s="26"/>
      <c r="AH5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52" s="26"/>
      <c r="AJ52" s="26"/>
      <c r="AL52" s="36">
        <f>IFERROR(Tab_Exante[[#This Row],[Área
 '[m2']]]*Tab_Poupanças[[#This Row],[Projeto - Redução das necessidades de Energia Primária '[%']]],0)</f>
        <v>0</v>
      </c>
      <c r="AM52" s="36">
        <f>IFERROR(Tab_Expost[[#This Row],[Área
 '[m2']]]*AH52,0)</f>
        <v>0</v>
      </c>
      <c r="AR52" s="20">
        <f t="shared" si="0"/>
        <v>41</v>
      </c>
    </row>
    <row r="53" spans="2:44" x14ac:dyDescent="0.2">
      <c r="B53" s="27" t="str">
        <f>IF(Tab_Exante[[#This Row],[Número  CE]]="","",_xlfn.CONCAT(Início!$G$10," | ",Início!$I$10," | ","0",AR53))</f>
        <v/>
      </c>
      <c r="C53" s="28"/>
      <c r="D53" s="29"/>
      <c r="E53" s="62"/>
      <c r="F53" s="62"/>
      <c r="G53" s="62"/>
      <c r="H53" s="63"/>
      <c r="I53" s="63"/>
      <c r="J53" s="63"/>
      <c r="K5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5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53" s="62"/>
      <c r="N53" s="84"/>
      <c r="O5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53" s="27" t="str">
        <f>IF(Tab_Exante[[#This Row],[ID]]="","",Tab_Exante[[#This Row],[ID]])</f>
        <v/>
      </c>
      <c r="R53" s="29"/>
      <c r="S53" s="29" t="str">
        <f>IF(Tab_Expost[[#This Row],[Número  CE]]="","",Tab_Exante[[#This Row],[Tipo de CE]])</f>
        <v/>
      </c>
      <c r="T53" s="66"/>
      <c r="U53" s="63"/>
      <c r="V53" s="67"/>
      <c r="W53" s="75"/>
      <c r="X53" s="68"/>
      <c r="Y53" s="59"/>
      <c r="Z5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5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5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53" s="27" t="str">
        <f>IF(Tab_Exante[[#This Row],[ID]]="","",Tab_Exante[[#This Row],[ID]])</f>
        <v/>
      </c>
      <c r="AE5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53" s="26" t="str">
        <f>IFERROR(IF((1-Tab_Expost[[#This Row],[Rácio]]/Tab_Exante[[#This Row],[Rácio]])&lt;0,0,(1-Tab_Expost[[#This Row],[Rácio]]/Tab_Exante[[#This Row],[Rácio]])),"")</f>
        <v/>
      </c>
      <c r="AG53" s="26"/>
      <c r="AH5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53" s="26"/>
      <c r="AJ53" s="26"/>
      <c r="AL53" s="36">
        <f>IFERROR(Tab_Exante[[#This Row],[Área
 '[m2']]]*Tab_Poupanças[[#This Row],[Projeto - Redução das necessidades de Energia Primária '[%']]],0)</f>
        <v>0</v>
      </c>
      <c r="AM53" s="36">
        <f>IFERROR(Tab_Expost[[#This Row],[Área
 '[m2']]]*AH53,0)</f>
        <v>0</v>
      </c>
      <c r="AR53" s="20">
        <f t="shared" si="0"/>
        <v>42</v>
      </c>
    </row>
    <row r="54" spans="2:44" x14ac:dyDescent="0.2">
      <c r="B54" s="27" t="str">
        <f>IF(Tab_Exante[[#This Row],[Número  CE]]="","",_xlfn.CONCAT(Início!$G$10," | ",Início!$I$10," | ","0",AR54))</f>
        <v/>
      </c>
      <c r="C54" s="28"/>
      <c r="D54" s="29"/>
      <c r="E54" s="62"/>
      <c r="F54" s="62"/>
      <c r="G54" s="62"/>
      <c r="H54" s="63"/>
      <c r="I54" s="63"/>
      <c r="J54" s="63"/>
      <c r="K5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5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54" s="62"/>
      <c r="N54" s="84"/>
      <c r="O5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54" s="27" t="str">
        <f>IF(Tab_Exante[[#This Row],[ID]]="","",Tab_Exante[[#This Row],[ID]])</f>
        <v/>
      </c>
      <c r="R54" s="29"/>
      <c r="S54" s="29" t="str">
        <f>IF(Tab_Expost[[#This Row],[Número  CE]]="","",Tab_Exante[[#This Row],[Tipo de CE]])</f>
        <v/>
      </c>
      <c r="T54" s="66"/>
      <c r="U54" s="63"/>
      <c r="V54" s="67"/>
      <c r="W54" s="75"/>
      <c r="X54" s="68"/>
      <c r="Y54" s="59"/>
      <c r="Z5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5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5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54" s="27" t="str">
        <f>IF(Tab_Exante[[#This Row],[ID]]="","",Tab_Exante[[#This Row],[ID]])</f>
        <v/>
      </c>
      <c r="AE5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54" s="26" t="str">
        <f>IFERROR(IF((1-Tab_Expost[[#This Row],[Rácio]]/Tab_Exante[[#This Row],[Rácio]])&lt;0,0,(1-Tab_Expost[[#This Row],[Rácio]]/Tab_Exante[[#This Row],[Rácio]])),"")</f>
        <v/>
      </c>
      <c r="AG54" s="26"/>
      <c r="AH5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54" s="26"/>
      <c r="AJ54" s="26"/>
      <c r="AL54" s="36">
        <f>IFERROR(Tab_Exante[[#This Row],[Área
 '[m2']]]*Tab_Poupanças[[#This Row],[Projeto - Redução das necessidades de Energia Primária '[%']]],0)</f>
        <v>0</v>
      </c>
      <c r="AM54" s="36">
        <f>IFERROR(Tab_Expost[[#This Row],[Área
 '[m2']]]*AH54,0)</f>
        <v>0</v>
      </c>
      <c r="AR54" s="20">
        <f t="shared" si="0"/>
        <v>43</v>
      </c>
    </row>
    <row r="55" spans="2:44" x14ac:dyDescent="0.2">
      <c r="B55" s="27" t="str">
        <f>IF(Tab_Exante[[#This Row],[Número  CE]]="","",_xlfn.CONCAT(Início!$G$10," | ",Início!$I$10," | ","0",AR55))</f>
        <v/>
      </c>
      <c r="C55" s="28"/>
      <c r="D55" s="29"/>
      <c r="E55" s="62"/>
      <c r="F55" s="62"/>
      <c r="G55" s="62"/>
      <c r="H55" s="63"/>
      <c r="I55" s="63"/>
      <c r="J55" s="63"/>
      <c r="K5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5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55" s="62"/>
      <c r="N55" s="84"/>
      <c r="O5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55" s="27" t="str">
        <f>IF(Tab_Exante[[#This Row],[ID]]="","",Tab_Exante[[#This Row],[ID]])</f>
        <v/>
      </c>
      <c r="R55" s="29"/>
      <c r="S55" s="29" t="str">
        <f>IF(Tab_Expost[[#This Row],[Número  CE]]="","",Tab_Exante[[#This Row],[Tipo de CE]])</f>
        <v/>
      </c>
      <c r="T55" s="66"/>
      <c r="U55" s="63"/>
      <c r="V55" s="67"/>
      <c r="W55" s="75"/>
      <c r="X55" s="68"/>
      <c r="Y55" s="59"/>
      <c r="Z5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5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5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55" s="27" t="str">
        <f>IF(Tab_Exante[[#This Row],[ID]]="","",Tab_Exante[[#This Row],[ID]])</f>
        <v/>
      </c>
      <c r="AE5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55" s="26" t="str">
        <f>IFERROR(IF((1-Tab_Expost[[#This Row],[Rácio]]/Tab_Exante[[#This Row],[Rácio]])&lt;0,0,(1-Tab_Expost[[#This Row],[Rácio]]/Tab_Exante[[#This Row],[Rácio]])),"")</f>
        <v/>
      </c>
      <c r="AG55" s="26"/>
      <c r="AH5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55" s="26"/>
      <c r="AJ55" s="26"/>
      <c r="AL55" s="36">
        <f>IFERROR(Tab_Exante[[#This Row],[Área
 '[m2']]]*Tab_Poupanças[[#This Row],[Projeto - Redução das necessidades de Energia Primária '[%']]],0)</f>
        <v>0</v>
      </c>
      <c r="AM55" s="36">
        <f>IFERROR(Tab_Expost[[#This Row],[Área
 '[m2']]]*AH55,0)</f>
        <v>0</v>
      </c>
      <c r="AR55" s="20">
        <f t="shared" si="0"/>
        <v>44</v>
      </c>
    </row>
    <row r="56" spans="2:44" x14ac:dyDescent="0.2">
      <c r="B56" s="27" t="str">
        <f>IF(Tab_Exante[[#This Row],[Número  CE]]="","",_xlfn.CONCAT(Início!$G$10," | ",Início!$I$10," | ","0",AR56))</f>
        <v/>
      </c>
      <c r="C56" s="28"/>
      <c r="D56" s="29"/>
      <c r="E56" s="62"/>
      <c r="F56" s="62"/>
      <c r="G56" s="62"/>
      <c r="H56" s="63"/>
      <c r="I56" s="63"/>
      <c r="J56" s="63"/>
      <c r="K5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5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56" s="62"/>
      <c r="N56" s="84"/>
      <c r="O5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56" s="27" t="str">
        <f>IF(Tab_Exante[[#This Row],[ID]]="","",Tab_Exante[[#This Row],[ID]])</f>
        <v/>
      </c>
      <c r="R56" s="29"/>
      <c r="S56" s="29" t="str">
        <f>IF(Tab_Expost[[#This Row],[Número  CE]]="","",Tab_Exante[[#This Row],[Tipo de CE]])</f>
        <v/>
      </c>
      <c r="T56" s="66"/>
      <c r="U56" s="63"/>
      <c r="V56" s="67"/>
      <c r="W56" s="75"/>
      <c r="X56" s="68"/>
      <c r="Y56" s="59"/>
      <c r="Z5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5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5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56" s="27" t="str">
        <f>IF(Tab_Exante[[#This Row],[ID]]="","",Tab_Exante[[#This Row],[ID]])</f>
        <v/>
      </c>
      <c r="AE5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56" s="26" t="str">
        <f>IFERROR(IF((1-Tab_Expost[[#This Row],[Rácio]]/Tab_Exante[[#This Row],[Rácio]])&lt;0,0,(1-Tab_Expost[[#This Row],[Rácio]]/Tab_Exante[[#This Row],[Rácio]])),"")</f>
        <v/>
      </c>
      <c r="AG56" s="26"/>
      <c r="AH5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56" s="26"/>
      <c r="AJ56" s="26"/>
      <c r="AL56" s="36">
        <f>IFERROR(Tab_Exante[[#This Row],[Área
 '[m2']]]*Tab_Poupanças[[#This Row],[Projeto - Redução das necessidades de Energia Primária '[%']]],0)</f>
        <v>0</v>
      </c>
      <c r="AM56" s="36">
        <f>IFERROR(Tab_Expost[[#This Row],[Área
 '[m2']]]*AH56,0)</f>
        <v>0</v>
      </c>
      <c r="AR56" s="20">
        <f t="shared" si="0"/>
        <v>45</v>
      </c>
    </row>
    <row r="57" spans="2:44" x14ac:dyDescent="0.2">
      <c r="B57" s="27" t="str">
        <f>IF(Tab_Exante[[#This Row],[Número  CE]]="","",_xlfn.CONCAT(Início!$G$10," | ",Início!$I$10," | ","0",AR57))</f>
        <v/>
      </c>
      <c r="C57" s="28"/>
      <c r="D57" s="29"/>
      <c r="E57" s="62"/>
      <c r="F57" s="62"/>
      <c r="G57" s="62"/>
      <c r="H57" s="63"/>
      <c r="I57" s="63"/>
      <c r="J57" s="63"/>
      <c r="K5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5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57" s="62"/>
      <c r="N57" s="84"/>
      <c r="O5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57" s="27" t="str">
        <f>IF(Tab_Exante[[#This Row],[ID]]="","",Tab_Exante[[#This Row],[ID]])</f>
        <v/>
      </c>
      <c r="R57" s="29"/>
      <c r="S57" s="29" t="str">
        <f>IF(Tab_Expost[[#This Row],[Número  CE]]="","",Tab_Exante[[#This Row],[Tipo de CE]])</f>
        <v/>
      </c>
      <c r="T57" s="66"/>
      <c r="U57" s="63"/>
      <c r="V57" s="67"/>
      <c r="W57" s="75"/>
      <c r="X57" s="68"/>
      <c r="Y57" s="59"/>
      <c r="Z5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5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5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57" s="27" t="str">
        <f>IF(Tab_Exante[[#This Row],[ID]]="","",Tab_Exante[[#This Row],[ID]])</f>
        <v/>
      </c>
      <c r="AE5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57" s="26" t="str">
        <f>IFERROR(IF((1-Tab_Expost[[#This Row],[Rácio]]/Tab_Exante[[#This Row],[Rácio]])&lt;0,0,(1-Tab_Expost[[#This Row],[Rácio]]/Tab_Exante[[#This Row],[Rácio]])),"")</f>
        <v/>
      </c>
      <c r="AG57" s="26"/>
      <c r="AH5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57" s="26"/>
      <c r="AJ57" s="26"/>
      <c r="AL57" s="36">
        <f>IFERROR(Tab_Exante[[#This Row],[Área
 '[m2']]]*Tab_Poupanças[[#This Row],[Projeto - Redução das necessidades de Energia Primária '[%']]],0)</f>
        <v>0</v>
      </c>
      <c r="AM57" s="36">
        <f>IFERROR(Tab_Expost[[#This Row],[Área
 '[m2']]]*AH57,0)</f>
        <v>0</v>
      </c>
      <c r="AR57" s="20">
        <f t="shared" si="0"/>
        <v>46</v>
      </c>
    </row>
    <row r="58" spans="2:44" x14ac:dyDescent="0.2">
      <c r="B58" s="27" t="str">
        <f>IF(Tab_Exante[[#This Row],[Número  CE]]="","",_xlfn.CONCAT(Início!$G$10," | ",Início!$I$10," | ","0",AR58))</f>
        <v/>
      </c>
      <c r="C58" s="28"/>
      <c r="D58" s="29"/>
      <c r="E58" s="62"/>
      <c r="F58" s="62"/>
      <c r="G58" s="62"/>
      <c r="H58" s="63"/>
      <c r="I58" s="63"/>
      <c r="J58" s="63"/>
      <c r="K5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5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58" s="62"/>
      <c r="N58" s="84"/>
      <c r="O5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58" s="27" t="str">
        <f>IF(Tab_Exante[[#This Row],[ID]]="","",Tab_Exante[[#This Row],[ID]])</f>
        <v/>
      </c>
      <c r="R58" s="29"/>
      <c r="S58" s="29" t="str">
        <f>IF(Tab_Expost[[#This Row],[Número  CE]]="","",Tab_Exante[[#This Row],[Tipo de CE]])</f>
        <v/>
      </c>
      <c r="T58" s="66"/>
      <c r="U58" s="63"/>
      <c r="V58" s="67"/>
      <c r="W58" s="75"/>
      <c r="X58" s="68"/>
      <c r="Y58" s="59"/>
      <c r="Z5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5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5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58" s="27" t="str">
        <f>IF(Tab_Exante[[#This Row],[ID]]="","",Tab_Exante[[#This Row],[ID]])</f>
        <v/>
      </c>
      <c r="AE5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58" s="26" t="str">
        <f>IFERROR(IF((1-Tab_Expost[[#This Row],[Rácio]]/Tab_Exante[[#This Row],[Rácio]])&lt;0,0,(1-Tab_Expost[[#This Row],[Rácio]]/Tab_Exante[[#This Row],[Rácio]])),"")</f>
        <v/>
      </c>
      <c r="AG58" s="26"/>
      <c r="AH5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58" s="26"/>
      <c r="AJ58" s="26"/>
      <c r="AL58" s="36">
        <f>IFERROR(Tab_Exante[[#This Row],[Área
 '[m2']]]*Tab_Poupanças[[#This Row],[Projeto - Redução das necessidades de Energia Primária '[%']]],0)</f>
        <v>0</v>
      </c>
      <c r="AM58" s="36">
        <f>IFERROR(Tab_Expost[[#This Row],[Área
 '[m2']]]*AH58,0)</f>
        <v>0</v>
      </c>
      <c r="AR58" s="20">
        <f t="shared" si="0"/>
        <v>47</v>
      </c>
    </row>
    <row r="59" spans="2:44" x14ac:dyDescent="0.2">
      <c r="B59" s="27" t="str">
        <f>IF(Tab_Exante[[#This Row],[Número  CE]]="","",_xlfn.CONCAT(Início!$G$10," | ",Início!$I$10," | ","0",AR59))</f>
        <v/>
      </c>
      <c r="C59" s="28"/>
      <c r="D59" s="29"/>
      <c r="E59" s="62"/>
      <c r="F59" s="62"/>
      <c r="G59" s="62"/>
      <c r="H59" s="63"/>
      <c r="I59" s="63"/>
      <c r="J59" s="63"/>
      <c r="K5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5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59" s="62"/>
      <c r="N59" s="84"/>
      <c r="O5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59" s="27" t="str">
        <f>IF(Tab_Exante[[#This Row],[ID]]="","",Tab_Exante[[#This Row],[ID]])</f>
        <v/>
      </c>
      <c r="R59" s="29"/>
      <c r="S59" s="29" t="str">
        <f>IF(Tab_Expost[[#This Row],[Número  CE]]="","",Tab_Exante[[#This Row],[Tipo de CE]])</f>
        <v/>
      </c>
      <c r="T59" s="66"/>
      <c r="U59" s="63"/>
      <c r="V59" s="67"/>
      <c r="W59" s="75"/>
      <c r="X59" s="68"/>
      <c r="Y59" s="59"/>
      <c r="Z5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5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5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59" s="27" t="str">
        <f>IF(Tab_Exante[[#This Row],[ID]]="","",Tab_Exante[[#This Row],[ID]])</f>
        <v/>
      </c>
      <c r="AE5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59" s="26" t="str">
        <f>IFERROR(IF((1-Tab_Expost[[#This Row],[Rácio]]/Tab_Exante[[#This Row],[Rácio]])&lt;0,0,(1-Tab_Expost[[#This Row],[Rácio]]/Tab_Exante[[#This Row],[Rácio]])),"")</f>
        <v/>
      </c>
      <c r="AG59" s="26"/>
      <c r="AH5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59" s="26"/>
      <c r="AJ59" s="26"/>
      <c r="AL59" s="36">
        <f>IFERROR(Tab_Exante[[#This Row],[Área
 '[m2']]]*Tab_Poupanças[[#This Row],[Projeto - Redução das necessidades de Energia Primária '[%']]],0)</f>
        <v>0</v>
      </c>
      <c r="AM59" s="36">
        <f>IFERROR(Tab_Expost[[#This Row],[Área
 '[m2']]]*AH59,0)</f>
        <v>0</v>
      </c>
      <c r="AR59" s="20">
        <f t="shared" si="0"/>
        <v>48</v>
      </c>
    </row>
    <row r="60" spans="2:44" x14ac:dyDescent="0.2">
      <c r="B60" s="27" t="str">
        <f>IF(Tab_Exante[[#This Row],[Número  CE]]="","",_xlfn.CONCAT(Início!$G$10," | ",Início!$I$10," | ","0",AR60))</f>
        <v/>
      </c>
      <c r="C60" s="28"/>
      <c r="D60" s="29"/>
      <c r="E60" s="62"/>
      <c r="F60" s="62"/>
      <c r="G60" s="62"/>
      <c r="H60" s="63"/>
      <c r="I60" s="63"/>
      <c r="J60" s="63"/>
      <c r="K6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6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60" s="62"/>
      <c r="N60" s="84"/>
      <c r="O6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60" s="27" t="str">
        <f>IF(Tab_Exante[[#This Row],[ID]]="","",Tab_Exante[[#This Row],[ID]])</f>
        <v/>
      </c>
      <c r="R60" s="29"/>
      <c r="S60" s="29" t="str">
        <f>IF(Tab_Expost[[#This Row],[Número  CE]]="","",Tab_Exante[[#This Row],[Tipo de CE]])</f>
        <v/>
      </c>
      <c r="T60" s="66"/>
      <c r="U60" s="63"/>
      <c r="V60" s="67"/>
      <c r="W60" s="75"/>
      <c r="X60" s="68"/>
      <c r="Y60" s="59"/>
      <c r="Z6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6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6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60" s="27" t="str">
        <f>IF(Tab_Exante[[#This Row],[ID]]="","",Tab_Exante[[#This Row],[ID]])</f>
        <v/>
      </c>
      <c r="AE6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60" s="26" t="str">
        <f>IFERROR(IF((1-Tab_Expost[[#This Row],[Rácio]]/Tab_Exante[[#This Row],[Rácio]])&lt;0,0,(1-Tab_Expost[[#This Row],[Rácio]]/Tab_Exante[[#This Row],[Rácio]])),"")</f>
        <v/>
      </c>
      <c r="AG60" s="26"/>
      <c r="AH6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60" s="26"/>
      <c r="AJ60" s="26"/>
      <c r="AL60" s="36">
        <f>IFERROR(Tab_Exante[[#This Row],[Área
 '[m2']]]*Tab_Poupanças[[#This Row],[Projeto - Redução das necessidades de Energia Primária '[%']]],0)</f>
        <v>0</v>
      </c>
      <c r="AM60" s="36">
        <f>IFERROR(Tab_Expost[[#This Row],[Área
 '[m2']]]*AH60,0)</f>
        <v>0</v>
      </c>
      <c r="AR60" s="20">
        <f t="shared" si="0"/>
        <v>49</v>
      </c>
    </row>
    <row r="61" spans="2:44" x14ac:dyDescent="0.2">
      <c r="B61" s="27" t="str">
        <f>IF(Tab_Exante[[#This Row],[Número  CE]]="","",_xlfn.CONCAT(Início!$G$10," | ",Início!$I$10," | ","0",AR61))</f>
        <v/>
      </c>
      <c r="C61" s="28"/>
      <c r="D61" s="29"/>
      <c r="E61" s="62"/>
      <c r="F61" s="62"/>
      <c r="G61" s="62"/>
      <c r="H61" s="63"/>
      <c r="I61" s="63"/>
      <c r="J61" s="63"/>
      <c r="K6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6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61" s="62"/>
      <c r="N61" s="84"/>
      <c r="O6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61" s="27" t="str">
        <f>IF(Tab_Exante[[#This Row],[ID]]="","",Tab_Exante[[#This Row],[ID]])</f>
        <v/>
      </c>
      <c r="R61" s="29"/>
      <c r="S61" s="29" t="str">
        <f>IF(Tab_Expost[[#This Row],[Número  CE]]="","",Tab_Exante[[#This Row],[Tipo de CE]])</f>
        <v/>
      </c>
      <c r="T61" s="66"/>
      <c r="U61" s="63"/>
      <c r="V61" s="67"/>
      <c r="W61" s="75"/>
      <c r="X61" s="68"/>
      <c r="Y61" s="59"/>
      <c r="Z6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6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6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61" s="27" t="str">
        <f>IF(Tab_Exante[[#This Row],[ID]]="","",Tab_Exante[[#This Row],[ID]])</f>
        <v/>
      </c>
      <c r="AE6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61" s="26" t="str">
        <f>IFERROR(IF((1-Tab_Expost[[#This Row],[Rácio]]/Tab_Exante[[#This Row],[Rácio]])&lt;0,0,(1-Tab_Expost[[#This Row],[Rácio]]/Tab_Exante[[#This Row],[Rácio]])),"")</f>
        <v/>
      </c>
      <c r="AG61" s="26"/>
      <c r="AH6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61" s="26"/>
      <c r="AJ61" s="26"/>
      <c r="AL61" s="36">
        <f>IFERROR(Tab_Exante[[#This Row],[Área
 '[m2']]]*Tab_Poupanças[[#This Row],[Projeto - Redução das necessidades de Energia Primária '[%']]],0)</f>
        <v>0</v>
      </c>
      <c r="AM61" s="36">
        <f>IFERROR(Tab_Expost[[#This Row],[Área
 '[m2']]]*AH61,0)</f>
        <v>0</v>
      </c>
      <c r="AR61" s="20">
        <f t="shared" si="0"/>
        <v>50</v>
      </c>
    </row>
    <row r="62" spans="2:44" x14ac:dyDescent="0.2">
      <c r="B62" s="27" t="str">
        <f>IF(Tab_Exante[[#This Row],[Número  CE]]="","",_xlfn.CONCAT(Início!$G$10," | ",Início!$I$10," | ","0",AR62))</f>
        <v/>
      </c>
      <c r="C62" s="28"/>
      <c r="D62" s="29"/>
      <c r="E62" s="62"/>
      <c r="F62" s="62"/>
      <c r="G62" s="62"/>
      <c r="H62" s="63"/>
      <c r="I62" s="63"/>
      <c r="J62" s="63"/>
      <c r="K6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6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62" s="62"/>
      <c r="N62" s="84"/>
      <c r="O6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62" s="27" t="str">
        <f>IF(Tab_Exante[[#This Row],[ID]]="","",Tab_Exante[[#This Row],[ID]])</f>
        <v/>
      </c>
      <c r="R62" s="29"/>
      <c r="S62" s="29" t="str">
        <f>IF(Tab_Expost[[#This Row],[Número  CE]]="","",Tab_Exante[[#This Row],[Tipo de CE]])</f>
        <v/>
      </c>
      <c r="T62" s="66"/>
      <c r="U62" s="63"/>
      <c r="V62" s="67"/>
      <c r="W62" s="75"/>
      <c r="X62" s="68"/>
      <c r="Y62" s="59"/>
      <c r="Z6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6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6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62" s="27" t="str">
        <f>IF(Tab_Exante[[#This Row],[ID]]="","",Tab_Exante[[#This Row],[ID]])</f>
        <v/>
      </c>
      <c r="AE6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62" s="26" t="str">
        <f>IFERROR(IF((1-Tab_Expost[[#This Row],[Rácio]]/Tab_Exante[[#This Row],[Rácio]])&lt;0,0,(1-Tab_Expost[[#This Row],[Rácio]]/Tab_Exante[[#This Row],[Rácio]])),"")</f>
        <v/>
      </c>
      <c r="AG62" s="26"/>
      <c r="AH6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62" s="26"/>
      <c r="AJ62" s="26"/>
      <c r="AL62" s="36">
        <f>IFERROR(Tab_Exante[[#This Row],[Área
 '[m2']]]*Tab_Poupanças[[#This Row],[Projeto - Redução das necessidades de Energia Primária '[%']]],0)</f>
        <v>0</v>
      </c>
      <c r="AM62" s="36">
        <f>IFERROR(Tab_Expost[[#This Row],[Área
 '[m2']]]*AH62,0)</f>
        <v>0</v>
      </c>
      <c r="AR62" s="20">
        <f t="shared" si="0"/>
        <v>51</v>
      </c>
    </row>
    <row r="63" spans="2:44" x14ac:dyDescent="0.2">
      <c r="B63" s="27" t="str">
        <f>IF(Tab_Exante[[#This Row],[Número  CE]]="","",_xlfn.CONCAT(Início!$G$10," | ",Início!$I$10," | ","0",AR63))</f>
        <v/>
      </c>
      <c r="C63" s="28"/>
      <c r="D63" s="29"/>
      <c r="E63" s="62"/>
      <c r="F63" s="62"/>
      <c r="G63" s="62"/>
      <c r="H63" s="63"/>
      <c r="I63" s="63"/>
      <c r="J63" s="63"/>
      <c r="K6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6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63" s="62"/>
      <c r="N63" s="84"/>
      <c r="O6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63" s="27" t="str">
        <f>IF(Tab_Exante[[#This Row],[ID]]="","",Tab_Exante[[#This Row],[ID]])</f>
        <v/>
      </c>
      <c r="R63" s="29"/>
      <c r="S63" s="29" t="str">
        <f>IF(Tab_Expost[[#This Row],[Número  CE]]="","",Tab_Exante[[#This Row],[Tipo de CE]])</f>
        <v/>
      </c>
      <c r="T63" s="66"/>
      <c r="U63" s="63"/>
      <c r="V63" s="67"/>
      <c r="W63" s="75"/>
      <c r="X63" s="68"/>
      <c r="Y63" s="59"/>
      <c r="Z6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6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6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63" s="27" t="str">
        <f>IF(Tab_Exante[[#This Row],[ID]]="","",Tab_Exante[[#This Row],[ID]])</f>
        <v/>
      </c>
      <c r="AE6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63" s="26" t="str">
        <f>IFERROR(IF((1-Tab_Expost[[#This Row],[Rácio]]/Tab_Exante[[#This Row],[Rácio]])&lt;0,0,(1-Tab_Expost[[#This Row],[Rácio]]/Tab_Exante[[#This Row],[Rácio]])),"")</f>
        <v/>
      </c>
      <c r="AG63" s="26"/>
      <c r="AH6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63" s="26"/>
      <c r="AJ63" s="26"/>
      <c r="AL63" s="36">
        <f>IFERROR(Tab_Exante[[#This Row],[Área
 '[m2']]]*Tab_Poupanças[[#This Row],[Projeto - Redução das necessidades de Energia Primária '[%']]],0)</f>
        <v>0</v>
      </c>
      <c r="AM63" s="36">
        <f>IFERROR(Tab_Expost[[#This Row],[Área
 '[m2']]]*AH63,0)</f>
        <v>0</v>
      </c>
      <c r="AR63" s="20">
        <f t="shared" si="0"/>
        <v>52</v>
      </c>
    </row>
    <row r="64" spans="2:44" x14ac:dyDescent="0.2">
      <c r="B64" s="27" t="str">
        <f>IF(Tab_Exante[[#This Row],[Número  CE]]="","",_xlfn.CONCAT(Início!$G$10," | ",Início!$I$10," | ","0",AR64))</f>
        <v/>
      </c>
      <c r="C64" s="28"/>
      <c r="D64" s="29"/>
      <c r="E64" s="62"/>
      <c r="F64" s="62"/>
      <c r="G64" s="62"/>
      <c r="H64" s="63"/>
      <c r="I64" s="63"/>
      <c r="J64" s="63"/>
      <c r="K6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6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64" s="62"/>
      <c r="N64" s="84"/>
      <c r="O6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64" s="27" t="str">
        <f>IF(Tab_Exante[[#This Row],[ID]]="","",Tab_Exante[[#This Row],[ID]])</f>
        <v/>
      </c>
      <c r="R64" s="29"/>
      <c r="S64" s="29" t="str">
        <f>IF(Tab_Expost[[#This Row],[Número  CE]]="","",Tab_Exante[[#This Row],[Tipo de CE]])</f>
        <v/>
      </c>
      <c r="T64" s="66"/>
      <c r="U64" s="63"/>
      <c r="V64" s="67"/>
      <c r="W64" s="75"/>
      <c r="X64" s="68"/>
      <c r="Y64" s="59"/>
      <c r="Z6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6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6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64" s="27" t="str">
        <f>IF(Tab_Exante[[#This Row],[ID]]="","",Tab_Exante[[#This Row],[ID]])</f>
        <v/>
      </c>
      <c r="AE6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64" s="26" t="str">
        <f>IFERROR(IF((1-Tab_Expost[[#This Row],[Rácio]]/Tab_Exante[[#This Row],[Rácio]])&lt;0,0,(1-Tab_Expost[[#This Row],[Rácio]]/Tab_Exante[[#This Row],[Rácio]])),"")</f>
        <v/>
      </c>
      <c r="AG64" s="26"/>
      <c r="AH6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64" s="26"/>
      <c r="AJ64" s="26"/>
      <c r="AL64" s="36">
        <f>IFERROR(Tab_Exante[[#This Row],[Área
 '[m2']]]*Tab_Poupanças[[#This Row],[Projeto - Redução das necessidades de Energia Primária '[%']]],0)</f>
        <v>0</v>
      </c>
      <c r="AM64" s="36">
        <f>IFERROR(Tab_Expost[[#This Row],[Área
 '[m2']]]*AH64,0)</f>
        <v>0</v>
      </c>
      <c r="AR64" s="20">
        <f t="shared" si="0"/>
        <v>53</v>
      </c>
    </row>
    <row r="65" spans="2:44" x14ac:dyDescent="0.2">
      <c r="B65" s="27" t="str">
        <f>IF(Tab_Exante[[#This Row],[Número  CE]]="","",_xlfn.CONCAT(Início!$G$10," | ",Início!$I$10," | ","0",AR65))</f>
        <v/>
      </c>
      <c r="C65" s="28"/>
      <c r="D65" s="29"/>
      <c r="E65" s="62"/>
      <c r="F65" s="62"/>
      <c r="G65" s="62"/>
      <c r="H65" s="63"/>
      <c r="I65" s="63"/>
      <c r="J65" s="63"/>
      <c r="K6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6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65" s="62"/>
      <c r="N65" s="84"/>
      <c r="O6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65" s="27" t="str">
        <f>IF(Tab_Exante[[#This Row],[ID]]="","",Tab_Exante[[#This Row],[ID]])</f>
        <v/>
      </c>
      <c r="R65" s="29"/>
      <c r="S65" s="29" t="str">
        <f>IF(Tab_Expost[[#This Row],[Número  CE]]="","",Tab_Exante[[#This Row],[Tipo de CE]])</f>
        <v/>
      </c>
      <c r="T65" s="66"/>
      <c r="U65" s="63"/>
      <c r="V65" s="67"/>
      <c r="W65" s="75"/>
      <c r="X65" s="68"/>
      <c r="Y65" s="59"/>
      <c r="Z6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6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6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65" s="27" t="str">
        <f>IF(Tab_Exante[[#This Row],[ID]]="","",Tab_Exante[[#This Row],[ID]])</f>
        <v/>
      </c>
      <c r="AE6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65" s="26" t="str">
        <f>IFERROR(IF((1-Tab_Expost[[#This Row],[Rácio]]/Tab_Exante[[#This Row],[Rácio]])&lt;0,0,(1-Tab_Expost[[#This Row],[Rácio]]/Tab_Exante[[#This Row],[Rácio]])),"")</f>
        <v/>
      </c>
      <c r="AG65" s="26"/>
      <c r="AH6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65" s="26"/>
      <c r="AJ65" s="26"/>
      <c r="AL65" s="36">
        <f>IFERROR(Tab_Exante[[#This Row],[Área
 '[m2']]]*Tab_Poupanças[[#This Row],[Projeto - Redução das necessidades de Energia Primária '[%']]],0)</f>
        <v>0</v>
      </c>
      <c r="AM65" s="36">
        <f>IFERROR(Tab_Expost[[#This Row],[Área
 '[m2']]]*AH65,0)</f>
        <v>0</v>
      </c>
      <c r="AR65" s="20">
        <f t="shared" si="0"/>
        <v>54</v>
      </c>
    </row>
    <row r="66" spans="2:44" x14ac:dyDescent="0.2">
      <c r="B66" s="27" t="str">
        <f>IF(Tab_Exante[[#This Row],[Número  CE]]="","",_xlfn.CONCAT(Início!$G$10," | ",Início!$I$10," | ","0",AR66))</f>
        <v/>
      </c>
      <c r="C66" s="28"/>
      <c r="D66" s="29"/>
      <c r="E66" s="62"/>
      <c r="F66" s="62"/>
      <c r="G66" s="62"/>
      <c r="H66" s="63"/>
      <c r="I66" s="63"/>
      <c r="J66" s="63"/>
      <c r="K6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6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66" s="62"/>
      <c r="N66" s="84"/>
      <c r="O6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66" s="27" t="str">
        <f>IF(Tab_Exante[[#This Row],[ID]]="","",Tab_Exante[[#This Row],[ID]])</f>
        <v/>
      </c>
      <c r="R66" s="29"/>
      <c r="S66" s="29" t="str">
        <f>IF(Tab_Expost[[#This Row],[Número  CE]]="","",Tab_Exante[[#This Row],[Tipo de CE]])</f>
        <v/>
      </c>
      <c r="T66" s="66"/>
      <c r="U66" s="63"/>
      <c r="V66" s="67"/>
      <c r="W66" s="75"/>
      <c r="X66" s="68"/>
      <c r="Y66" s="59"/>
      <c r="Z6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6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6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66" s="27" t="str">
        <f>IF(Tab_Exante[[#This Row],[ID]]="","",Tab_Exante[[#This Row],[ID]])</f>
        <v/>
      </c>
      <c r="AE6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66" s="26" t="str">
        <f>IFERROR(IF((1-Tab_Expost[[#This Row],[Rácio]]/Tab_Exante[[#This Row],[Rácio]])&lt;0,0,(1-Tab_Expost[[#This Row],[Rácio]]/Tab_Exante[[#This Row],[Rácio]])),"")</f>
        <v/>
      </c>
      <c r="AG66" s="26"/>
      <c r="AH6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66" s="26"/>
      <c r="AJ66" s="26"/>
      <c r="AL66" s="36">
        <f>IFERROR(Tab_Exante[[#This Row],[Área
 '[m2']]]*Tab_Poupanças[[#This Row],[Projeto - Redução das necessidades de Energia Primária '[%']]],0)</f>
        <v>0</v>
      </c>
      <c r="AM66" s="36">
        <f>IFERROR(Tab_Expost[[#This Row],[Área
 '[m2']]]*AH66,0)</f>
        <v>0</v>
      </c>
      <c r="AR66" s="20">
        <f t="shared" si="0"/>
        <v>55</v>
      </c>
    </row>
    <row r="67" spans="2:44" x14ac:dyDescent="0.2">
      <c r="B67" s="27" t="str">
        <f>IF(Tab_Exante[[#This Row],[Número  CE]]="","",_xlfn.CONCAT(Início!$G$10," | ",Início!$I$10," | ","0",AR67))</f>
        <v/>
      </c>
      <c r="C67" s="28"/>
      <c r="D67" s="29"/>
      <c r="E67" s="62"/>
      <c r="F67" s="62"/>
      <c r="G67" s="62"/>
      <c r="H67" s="63"/>
      <c r="I67" s="63"/>
      <c r="J67" s="63"/>
      <c r="K6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6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67" s="62"/>
      <c r="N67" s="84"/>
      <c r="O6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67" s="27" t="str">
        <f>IF(Tab_Exante[[#This Row],[ID]]="","",Tab_Exante[[#This Row],[ID]])</f>
        <v/>
      </c>
      <c r="R67" s="29"/>
      <c r="S67" s="29" t="str">
        <f>IF(Tab_Expost[[#This Row],[Número  CE]]="","",Tab_Exante[[#This Row],[Tipo de CE]])</f>
        <v/>
      </c>
      <c r="T67" s="66"/>
      <c r="U67" s="63"/>
      <c r="V67" s="67"/>
      <c r="W67" s="75"/>
      <c r="X67" s="68"/>
      <c r="Y67" s="59"/>
      <c r="Z6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6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6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67" s="27" t="str">
        <f>IF(Tab_Exante[[#This Row],[ID]]="","",Tab_Exante[[#This Row],[ID]])</f>
        <v/>
      </c>
      <c r="AE6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67" s="26" t="str">
        <f>IFERROR(IF((1-Tab_Expost[[#This Row],[Rácio]]/Tab_Exante[[#This Row],[Rácio]])&lt;0,0,(1-Tab_Expost[[#This Row],[Rácio]]/Tab_Exante[[#This Row],[Rácio]])),"")</f>
        <v/>
      </c>
      <c r="AG67" s="26"/>
      <c r="AH6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67" s="26"/>
      <c r="AJ67" s="26"/>
      <c r="AL67" s="36">
        <f>IFERROR(Tab_Exante[[#This Row],[Área
 '[m2']]]*Tab_Poupanças[[#This Row],[Projeto - Redução das necessidades de Energia Primária '[%']]],0)</f>
        <v>0</v>
      </c>
      <c r="AM67" s="36">
        <f>IFERROR(Tab_Expost[[#This Row],[Área
 '[m2']]]*AH67,0)</f>
        <v>0</v>
      </c>
      <c r="AR67" s="20">
        <f t="shared" si="0"/>
        <v>56</v>
      </c>
    </row>
    <row r="68" spans="2:44" x14ac:dyDescent="0.2">
      <c r="B68" s="27" t="str">
        <f>IF(Tab_Exante[[#This Row],[Número  CE]]="","",_xlfn.CONCAT(Início!$G$10," | ",Início!$I$10," | ","0",AR68))</f>
        <v/>
      </c>
      <c r="C68" s="28"/>
      <c r="D68" s="29"/>
      <c r="E68" s="62"/>
      <c r="F68" s="62"/>
      <c r="G68" s="62"/>
      <c r="H68" s="63"/>
      <c r="I68" s="63"/>
      <c r="J68" s="63"/>
      <c r="K6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6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68" s="62"/>
      <c r="N68" s="84"/>
      <c r="O6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68" s="27" t="str">
        <f>IF(Tab_Exante[[#This Row],[ID]]="","",Tab_Exante[[#This Row],[ID]])</f>
        <v/>
      </c>
      <c r="R68" s="29"/>
      <c r="S68" s="29" t="str">
        <f>IF(Tab_Expost[[#This Row],[Número  CE]]="","",Tab_Exante[[#This Row],[Tipo de CE]])</f>
        <v/>
      </c>
      <c r="T68" s="66"/>
      <c r="U68" s="63"/>
      <c r="V68" s="67"/>
      <c r="W68" s="75"/>
      <c r="X68" s="68"/>
      <c r="Y68" s="59"/>
      <c r="Z6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6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6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68" s="27" t="str">
        <f>IF(Tab_Exante[[#This Row],[ID]]="","",Tab_Exante[[#This Row],[ID]])</f>
        <v/>
      </c>
      <c r="AE6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68" s="26" t="str">
        <f>IFERROR(IF((1-Tab_Expost[[#This Row],[Rácio]]/Tab_Exante[[#This Row],[Rácio]])&lt;0,0,(1-Tab_Expost[[#This Row],[Rácio]]/Tab_Exante[[#This Row],[Rácio]])),"")</f>
        <v/>
      </c>
      <c r="AG68" s="26"/>
      <c r="AH6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68" s="26"/>
      <c r="AJ68" s="26"/>
      <c r="AL68" s="36">
        <f>IFERROR(Tab_Exante[[#This Row],[Área
 '[m2']]]*Tab_Poupanças[[#This Row],[Projeto - Redução das necessidades de Energia Primária '[%']]],0)</f>
        <v>0</v>
      </c>
      <c r="AM68" s="36">
        <f>IFERROR(Tab_Expost[[#This Row],[Área
 '[m2']]]*AH68,0)</f>
        <v>0</v>
      </c>
      <c r="AR68" s="20">
        <f t="shared" si="0"/>
        <v>57</v>
      </c>
    </row>
    <row r="69" spans="2:44" x14ac:dyDescent="0.2">
      <c r="B69" s="27" t="str">
        <f>IF(Tab_Exante[[#This Row],[Número  CE]]="","",_xlfn.CONCAT(Início!$G$10," | ",Início!$I$10," | ","0",AR69))</f>
        <v/>
      </c>
      <c r="C69" s="28"/>
      <c r="D69" s="29"/>
      <c r="E69" s="62"/>
      <c r="F69" s="62"/>
      <c r="G69" s="62"/>
      <c r="H69" s="63"/>
      <c r="I69" s="63"/>
      <c r="J69" s="63"/>
      <c r="K6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6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69" s="62"/>
      <c r="N69" s="84"/>
      <c r="O6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69" s="27" t="str">
        <f>IF(Tab_Exante[[#This Row],[ID]]="","",Tab_Exante[[#This Row],[ID]])</f>
        <v/>
      </c>
      <c r="R69" s="29"/>
      <c r="S69" s="29" t="str">
        <f>IF(Tab_Expost[[#This Row],[Número  CE]]="","",Tab_Exante[[#This Row],[Tipo de CE]])</f>
        <v/>
      </c>
      <c r="T69" s="66"/>
      <c r="U69" s="63"/>
      <c r="V69" s="67"/>
      <c r="W69" s="75"/>
      <c r="X69" s="68"/>
      <c r="Y69" s="59"/>
      <c r="Z6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6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6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69" s="27" t="str">
        <f>IF(Tab_Exante[[#This Row],[ID]]="","",Tab_Exante[[#This Row],[ID]])</f>
        <v/>
      </c>
      <c r="AE6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69" s="26" t="str">
        <f>IFERROR(IF((1-Tab_Expost[[#This Row],[Rácio]]/Tab_Exante[[#This Row],[Rácio]])&lt;0,0,(1-Tab_Expost[[#This Row],[Rácio]]/Tab_Exante[[#This Row],[Rácio]])),"")</f>
        <v/>
      </c>
      <c r="AG69" s="26"/>
      <c r="AH6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69" s="26"/>
      <c r="AJ69" s="26"/>
      <c r="AL69" s="36">
        <f>IFERROR(Tab_Exante[[#This Row],[Área
 '[m2']]]*Tab_Poupanças[[#This Row],[Projeto - Redução das necessidades de Energia Primária '[%']]],0)</f>
        <v>0</v>
      </c>
      <c r="AM69" s="36">
        <f>IFERROR(Tab_Expost[[#This Row],[Área
 '[m2']]]*AH69,0)</f>
        <v>0</v>
      </c>
      <c r="AR69" s="20">
        <f t="shared" si="0"/>
        <v>58</v>
      </c>
    </row>
    <row r="70" spans="2:44" x14ac:dyDescent="0.2">
      <c r="B70" s="27" t="str">
        <f>IF(Tab_Exante[[#This Row],[Número  CE]]="","",_xlfn.CONCAT(Início!$G$10," | ",Início!$I$10," | ","0",AR70))</f>
        <v/>
      </c>
      <c r="C70" s="28"/>
      <c r="D70" s="29"/>
      <c r="E70" s="62"/>
      <c r="F70" s="62"/>
      <c r="G70" s="62"/>
      <c r="H70" s="63"/>
      <c r="I70" s="63"/>
      <c r="J70" s="63"/>
      <c r="K7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7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70" s="62"/>
      <c r="N70" s="84"/>
      <c r="O7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70" s="27" t="str">
        <f>IF(Tab_Exante[[#This Row],[ID]]="","",Tab_Exante[[#This Row],[ID]])</f>
        <v/>
      </c>
      <c r="R70" s="29"/>
      <c r="S70" s="29" t="str">
        <f>IF(Tab_Expost[[#This Row],[Número  CE]]="","",Tab_Exante[[#This Row],[Tipo de CE]])</f>
        <v/>
      </c>
      <c r="T70" s="66"/>
      <c r="U70" s="63"/>
      <c r="V70" s="67"/>
      <c r="W70" s="75"/>
      <c r="X70" s="68"/>
      <c r="Y70" s="59"/>
      <c r="Z7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7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7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70" s="27" t="str">
        <f>IF(Tab_Exante[[#This Row],[ID]]="","",Tab_Exante[[#This Row],[ID]])</f>
        <v/>
      </c>
      <c r="AE7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70" s="26" t="str">
        <f>IFERROR(IF((1-Tab_Expost[[#This Row],[Rácio]]/Tab_Exante[[#This Row],[Rácio]])&lt;0,0,(1-Tab_Expost[[#This Row],[Rácio]]/Tab_Exante[[#This Row],[Rácio]])),"")</f>
        <v/>
      </c>
      <c r="AG70" s="26"/>
      <c r="AH7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70" s="26"/>
      <c r="AJ70" s="26"/>
      <c r="AL70" s="36">
        <f>IFERROR(Tab_Exante[[#This Row],[Área
 '[m2']]]*Tab_Poupanças[[#This Row],[Projeto - Redução das necessidades de Energia Primária '[%']]],0)</f>
        <v>0</v>
      </c>
      <c r="AM70" s="36">
        <f>IFERROR(Tab_Expost[[#This Row],[Área
 '[m2']]]*AH70,0)</f>
        <v>0</v>
      </c>
      <c r="AR70" s="20">
        <f t="shared" si="0"/>
        <v>59</v>
      </c>
    </row>
    <row r="71" spans="2:44" x14ac:dyDescent="0.2">
      <c r="B71" s="27" t="str">
        <f>IF(Tab_Exante[[#This Row],[Número  CE]]="","",_xlfn.CONCAT(Início!$G$10," | ",Início!$I$10," | ","0",AR71))</f>
        <v/>
      </c>
      <c r="C71" s="28"/>
      <c r="D71" s="29"/>
      <c r="E71" s="62"/>
      <c r="F71" s="62"/>
      <c r="G71" s="62"/>
      <c r="H71" s="63"/>
      <c r="I71" s="63"/>
      <c r="J71" s="63"/>
      <c r="K7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7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71" s="62"/>
      <c r="N71" s="84"/>
      <c r="O7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71" s="27" t="str">
        <f>IF(Tab_Exante[[#This Row],[ID]]="","",Tab_Exante[[#This Row],[ID]])</f>
        <v/>
      </c>
      <c r="R71" s="29"/>
      <c r="S71" s="29" t="str">
        <f>IF(Tab_Expost[[#This Row],[Número  CE]]="","",Tab_Exante[[#This Row],[Tipo de CE]])</f>
        <v/>
      </c>
      <c r="T71" s="66"/>
      <c r="U71" s="63"/>
      <c r="V71" s="67"/>
      <c r="W71" s="75"/>
      <c r="X71" s="68"/>
      <c r="Y71" s="59"/>
      <c r="Z7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7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7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71" s="27" t="str">
        <f>IF(Tab_Exante[[#This Row],[ID]]="","",Tab_Exante[[#This Row],[ID]])</f>
        <v/>
      </c>
      <c r="AE7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71" s="26" t="str">
        <f>IFERROR(IF((1-Tab_Expost[[#This Row],[Rácio]]/Tab_Exante[[#This Row],[Rácio]])&lt;0,0,(1-Tab_Expost[[#This Row],[Rácio]]/Tab_Exante[[#This Row],[Rácio]])),"")</f>
        <v/>
      </c>
      <c r="AG71" s="26"/>
      <c r="AH7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71" s="26"/>
      <c r="AJ71" s="26"/>
      <c r="AL71" s="36">
        <f>IFERROR(Tab_Exante[[#This Row],[Área
 '[m2']]]*Tab_Poupanças[[#This Row],[Projeto - Redução das necessidades de Energia Primária '[%']]],0)</f>
        <v>0</v>
      </c>
      <c r="AM71" s="36">
        <f>IFERROR(Tab_Expost[[#This Row],[Área
 '[m2']]]*AH71,0)</f>
        <v>0</v>
      </c>
      <c r="AR71" s="20">
        <f t="shared" si="0"/>
        <v>60</v>
      </c>
    </row>
    <row r="72" spans="2:44" x14ac:dyDescent="0.2">
      <c r="B72" s="27" t="str">
        <f>IF(Tab_Exante[[#This Row],[Número  CE]]="","",_xlfn.CONCAT(Início!$G$10," | ",Início!$I$10," | ","0",AR72))</f>
        <v/>
      </c>
      <c r="C72" s="28"/>
      <c r="D72" s="29"/>
      <c r="E72" s="62"/>
      <c r="F72" s="62"/>
      <c r="G72" s="62"/>
      <c r="H72" s="63"/>
      <c r="I72" s="63"/>
      <c r="J72" s="63"/>
      <c r="K7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7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72" s="62"/>
      <c r="N72" s="84"/>
      <c r="O7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72" s="27" t="str">
        <f>IF(Tab_Exante[[#This Row],[ID]]="","",Tab_Exante[[#This Row],[ID]])</f>
        <v/>
      </c>
      <c r="R72" s="29"/>
      <c r="S72" s="29" t="str">
        <f>IF(Tab_Expost[[#This Row],[Número  CE]]="","",Tab_Exante[[#This Row],[Tipo de CE]])</f>
        <v/>
      </c>
      <c r="T72" s="66"/>
      <c r="U72" s="63"/>
      <c r="V72" s="67"/>
      <c r="W72" s="75"/>
      <c r="X72" s="68"/>
      <c r="Y72" s="59"/>
      <c r="Z7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7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7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72" s="27" t="str">
        <f>IF(Tab_Exante[[#This Row],[ID]]="","",Tab_Exante[[#This Row],[ID]])</f>
        <v/>
      </c>
      <c r="AE7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72" s="26" t="str">
        <f>IFERROR(IF((1-Tab_Expost[[#This Row],[Rácio]]/Tab_Exante[[#This Row],[Rácio]])&lt;0,0,(1-Tab_Expost[[#This Row],[Rácio]]/Tab_Exante[[#This Row],[Rácio]])),"")</f>
        <v/>
      </c>
      <c r="AG72" s="26"/>
      <c r="AH7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72" s="26"/>
      <c r="AJ72" s="26"/>
      <c r="AL72" s="36">
        <f>IFERROR(Tab_Exante[[#This Row],[Área
 '[m2']]]*Tab_Poupanças[[#This Row],[Projeto - Redução das necessidades de Energia Primária '[%']]],0)</f>
        <v>0</v>
      </c>
      <c r="AM72" s="36">
        <f>IFERROR(Tab_Expost[[#This Row],[Área
 '[m2']]]*AH72,0)</f>
        <v>0</v>
      </c>
      <c r="AR72" s="20">
        <f t="shared" si="0"/>
        <v>61</v>
      </c>
    </row>
    <row r="73" spans="2:44" x14ac:dyDescent="0.2">
      <c r="B73" s="27" t="str">
        <f>IF(Tab_Exante[[#This Row],[Número  CE]]="","",_xlfn.CONCAT(Início!$G$10," | ",Início!$I$10," | ","0",AR73))</f>
        <v/>
      </c>
      <c r="C73" s="28"/>
      <c r="D73" s="29"/>
      <c r="E73" s="62"/>
      <c r="F73" s="62"/>
      <c r="G73" s="62"/>
      <c r="H73" s="63"/>
      <c r="I73" s="63"/>
      <c r="J73" s="63"/>
      <c r="K7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7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73" s="62"/>
      <c r="N73" s="84"/>
      <c r="O7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73" s="27" t="str">
        <f>IF(Tab_Exante[[#This Row],[ID]]="","",Tab_Exante[[#This Row],[ID]])</f>
        <v/>
      </c>
      <c r="R73" s="29"/>
      <c r="S73" s="29" t="str">
        <f>IF(Tab_Expost[[#This Row],[Número  CE]]="","",Tab_Exante[[#This Row],[Tipo de CE]])</f>
        <v/>
      </c>
      <c r="T73" s="66"/>
      <c r="U73" s="63"/>
      <c r="V73" s="67"/>
      <c r="W73" s="75"/>
      <c r="X73" s="68"/>
      <c r="Y73" s="59"/>
      <c r="Z7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7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7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73" s="27" t="str">
        <f>IF(Tab_Exante[[#This Row],[ID]]="","",Tab_Exante[[#This Row],[ID]])</f>
        <v/>
      </c>
      <c r="AE7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73" s="26" t="str">
        <f>IFERROR(IF((1-Tab_Expost[[#This Row],[Rácio]]/Tab_Exante[[#This Row],[Rácio]])&lt;0,0,(1-Tab_Expost[[#This Row],[Rácio]]/Tab_Exante[[#This Row],[Rácio]])),"")</f>
        <v/>
      </c>
      <c r="AG73" s="26"/>
      <c r="AH7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73" s="26"/>
      <c r="AJ73" s="26"/>
      <c r="AL73" s="36">
        <f>IFERROR(Tab_Exante[[#This Row],[Área
 '[m2']]]*Tab_Poupanças[[#This Row],[Projeto - Redução das necessidades de Energia Primária '[%']]],0)</f>
        <v>0</v>
      </c>
      <c r="AM73" s="36">
        <f>IFERROR(Tab_Expost[[#This Row],[Área
 '[m2']]]*AH73,0)</f>
        <v>0</v>
      </c>
      <c r="AR73" s="20">
        <f t="shared" si="0"/>
        <v>62</v>
      </c>
    </row>
    <row r="74" spans="2:44" x14ac:dyDescent="0.2">
      <c r="B74" s="27" t="str">
        <f>IF(Tab_Exante[[#This Row],[Número  CE]]="","",_xlfn.CONCAT(Início!$G$10," | ",Início!$I$10," | ","0",AR74))</f>
        <v/>
      </c>
      <c r="C74" s="28"/>
      <c r="D74" s="29"/>
      <c r="E74" s="62"/>
      <c r="F74" s="62"/>
      <c r="G74" s="62"/>
      <c r="H74" s="63"/>
      <c r="I74" s="63"/>
      <c r="J74" s="63"/>
      <c r="K7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7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74" s="62"/>
      <c r="N74" s="84"/>
      <c r="O7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74" s="27" t="str">
        <f>IF(Tab_Exante[[#This Row],[ID]]="","",Tab_Exante[[#This Row],[ID]])</f>
        <v/>
      </c>
      <c r="R74" s="29"/>
      <c r="S74" s="29" t="str">
        <f>IF(Tab_Expost[[#This Row],[Número  CE]]="","",Tab_Exante[[#This Row],[Tipo de CE]])</f>
        <v/>
      </c>
      <c r="T74" s="66"/>
      <c r="U74" s="63"/>
      <c r="V74" s="67"/>
      <c r="W74" s="75"/>
      <c r="X74" s="68"/>
      <c r="Y74" s="59"/>
      <c r="Z7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7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7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74" s="27" t="str">
        <f>IF(Tab_Exante[[#This Row],[ID]]="","",Tab_Exante[[#This Row],[ID]])</f>
        <v/>
      </c>
      <c r="AE7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74" s="26" t="str">
        <f>IFERROR(IF((1-Tab_Expost[[#This Row],[Rácio]]/Tab_Exante[[#This Row],[Rácio]])&lt;0,0,(1-Tab_Expost[[#This Row],[Rácio]]/Tab_Exante[[#This Row],[Rácio]])),"")</f>
        <v/>
      </c>
      <c r="AG74" s="26"/>
      <c r="AH7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74" s="26"/>
      <c r="AJ74" s="26"/>
      <c r="AL74" s="36">
        <f>IFERROR(Tab_Exante[[#This Row],[Área
 '[m2']]]*Tab_Poupanças[[#This Row],[Projeto - Redução das necessidades de Energia Primária '[%']]],0)</f>
        <v>0</v>
      </c>
      <c r="AM74" s="36">
        <f>IFERROR(Tab_Expost[[#This Row],[Área
 '[m2']]]*AH74,0)</f>
        <v>0</v>
      </c>
      <c r="AR74" s="20">
        <f t="shared" si="0"/>
        <v>63</v>
      </c>
    </row>
    <row r="75" spans="2:44" x14ac:dyDescent="0.2">
      <c r="B75" s="27" t="str">
        <f>IF(Tab_Exante[[#This Row],[Número  CE]]="","",_xlfn.CONCAT(Início!$G$10," | ",Início!$I$10," | ","0",AR75))</f>
        <v/>
      </c>
      <c r="C75" s="28"/>
      <c r="D75" s="29"/>
      <c r="E75" s="62"/>
      <c r="F75" s="62"/>
      <c r="G75" s="62"/>
      <c r="H75" s="63"/>
      <c r="I75" s="63"/>
      <c r="J75" s="63"/>
      <c r="K7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7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75" s="62"/>
      <c r="N75" s="84"/>
      <c r="O7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75" s="27" t="str">
        <f>IF(Tab_Exante[[#This Row],[ID]]="","",Tab_Exante[[#This Row],[ID]])</f>
        <v/>
      </c>
      <c r="R75" s="29"/>
      <c r="S75" s="29" t="str">
        <f>IF(Tab_Expost[[#This Row],[Número  CE]]="","",Tab_Exante[[#This Row],[Tipo de CE]])</f>
        <v/>
      </c>
      <c r="T75" s="66"/>
      <c r="U75" s="63"/>
      <c r="V75" s="67"/>
      <c r="W75" s="75"/>
      <c r="X75" s="68"/>
      <c r="Y75" s="59"/>
      <c r="Z7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7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7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75" s="27" t="str">
        <f>IF(Tab_Exante[[#This Row],[ID]]="","",Tab_Exante[[#This Row],[ID]])</f>
        <v/>
      </c>
      <c r="AE7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75" s="26" t="str">
        <f>IFERROR(IF((1-Tab_Expost[[#This Row],[Rácio]]/Tab_Exante[[#This Row],[Rácio]])&lt;0,0,(1-Tab_Expost[[#This Row],[Rácio]]/Tab_Exante[[#This Row],[Rácio]])),"")</f>
        <v/>
      </c>
      <c r="AG75" s="26"/>
      <c r="AH7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75" s="26"/>
      <c r="AJ75" s="26"/>
      <c r="AL75" s="36">
        <f>IFERROR(Tab_Exante[[#This Row],[Área
 '[m2']]]*Tab_Poupanças[[#This Row],[Projeto - Redução das necessidades de Energia Primária '[%']]],0)</f>
        <v>0</v>
      </c>
      <c r="AM75" s="36">
        <f>IFERROR(Tab_Expost[[#This Row],[Área
 '[m2']]]*AH75,0)</f>
        <v>0</v>
      </c>
      <c r="AR75" s="20">
        <f t="shared" si="0"/>
        <v>64</v>
      </c>
    </row>
    <row r="76" spans="2:44" x14ac:dyDescent="0.2">
      <c r="B76" s="27" t="str">
        <f>IF(Tab_Exante[[#This Row],[Número  CE]]="","",_xlfn.CONCAT(Início!$G$10," | ",Início!$I$10," | ","0",AR76))</f>
        <v/>
      </c>
      <c r="C76" s="28"/>
      <c r="D76" s="29"/>
      <c r="E76" s="62"/>
      <c r="F76" s="62"/>
      <c r="G76" s="62"/>
      <c r="H76" s="63"/>
      <c r="I76" s="63"/>
      <c r="J76" s="63"/>
      <c r="K7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7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76" s="62"/>
      <c r="N76" s="84"/>
      <c r="O7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76" s="27" t="str">
        <f>IF(Tab_Exante[[#This Row],[ID]]="","",Tab_Exante[[#This Row],[ID]])</f>
        <v/>
      </c>
      <c r="R76" s="29"/>
      <c r="S76" s="29" t="str">
        <f>IF(Tab_Expost[[#This Row],[Número  CE]]="","",Tab_Exante[[#This Row],[Tipo de CE]])</f>
        <v/>
      </c>
      <c r="T76" s="66"/>
      <c r="U76" s="63"/>
      <c r="V76" s="67"/>
      <c r="W76" s="75"/>
      <c r="X76" s="68"/>
      <c r="Y76" s="59"/>
      <c r="Z7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7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7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76" s="27" t="str">
        <f>IF(Tab_Exante[[#This Row],[ID]]="","",Tab_Exante[[#This Row],[ID]])</f>
        <v/>
      </c>
      <c r="AE7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76" s="26" t="str">
        <f>IFERROR(IF((1-Tab_Expost[[#This Row],[Rácio]]/Tab_Exante[[#This Row],[Rácio]])&lt;0,0,(1-Tab_Expost[[#This Row],[Rácio]]/Tab_Exante[[#This Row],[Rácio]])),"")</f>
        <v/>
      </c>
      <c r="AG76" s="26"/>
      <c r="AH7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76" s="26"/>
      <c r="AJ76" s="26"/>
      <c r="AL76" s="36">
        <f>IFERROR(Tab_Exante[[#This Row],[Área
 '[m2']]]*Tab_Poupanças[[#This Row],[Projeto - Redução das necessidades de Energia Primária '[%']]],0)</f>
        <v>0</v>
      </c>
      <c r="AM76" s="36">
        <f>IFERROR(Tab_Expost[[#This Row],[Área
 '[m2']]]*AH76,0)</f>
        <v>0</v>
      </c>
      <c r="AR76" s="20">
        <f t="shared" si="0"/>
        <v>65</v>
      </c>
    </row>
    <row r="77" spans="2:44" x14ac:dyDescent="0.2">
      <c r="B77" s="27" t="str">
        <f>IF(Tab_Exante[[#This Row],[Número  CE]]="","",_xlfn.CONCAT(Início!$G$10," | ",Início!$I$10," | ","0",AR77))</f>
        <v/>
      </c>
      <c r="C77" s="28"/>
      <c r="D77" s="29"/>
      <c r="E77" s="62"/>
      <c r="F77" s="62"/>
      <c r="G77" s="62"/>
      <c r="H77" s="63"/>
      <c r="I77" s="63"/>
      <c r="J77" s="63"/>
      <c r="K7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7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77" s="62"/>
      <c r="N77" s="84"/>
      <c r="O7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77" s="27" t="str">
        <f>IF(Tab_Exante[[#This Row],[ID]]="","",Tab_Exante[[#This Row],[ID]])</f>
        <v/>
      </c>
      <c r="R77" s="29"/>
      <c r="S77" s="29" t="str">
        <f>IF(Tab_Expost[[#This Row],[Número  CE]]="","",Tab_Exante[[#This Row],[Tipo de CE]])</f>
        <v/>
      </c>
      <c r="T77" s="66"/>
      <c r="U77" s="63"/>
      <c r="V77" s="67"/>
      <c r="W77" s="75"/>
      <c r="X77" s="68"/>
      <c r="Y77" s="59"/>
      <c r="Z7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7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7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77" s="27" t="str">
        <f>IF(Tab_Exante[[#This Row],[ID]]="","",Tab_Exante[[#This Row],[ID]])</f>
        <v/>
      </c>
      <c r="AE7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77" s="26" t="str">
        <f>IFERROR(IF((1-Tab_Expost[[#This Row],[Rácio]]/Tab_Exante[[#This Row],[Rácio]])&lt;0,0,(1-Tab_Expost[[#This Row],[Rácio]]/Tab_Exante[[#This Row],[Rácio]])),"")</f>
        <v/>
      </c>
      <c r="AG77" s="26"/>
      <c r="AH7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77" s="26"/>
      <c r="AJ77" s="26"/>
      <c r="AL77" s="36">
        <f>IFERROR(Tab_Exante[[#This Row],[Área
 '[m2']]]*Tab_Poupanças[[#This Row],[Projeto - Redução das necessidades de Energia Primária '[%']]],0)</f>
        <v>0</v>
      </c>
      <c r="AM77" s="36">
        <f>IFERROR(Tab_Expost[[#This Row],[Área
 '[m2']]]*AH77,0)</f>
        <v>0</v>
      </c>
      <c r="AR77" s="20">
        <f t="shared" si="0"/>
        <v>66</v>
      </c>
    </row>
    <row r="78" spans="2:44" x14ac:dyDescent="0.2">
      <c r="B78" s="27" t="str">
        <f>IF(Tab_Exante[[#This Row],[Número  CE]]="","",_xlfn.CONCAT(Início!$G$10," | ",Início!$I$10," | ","0",AR78))</f>
        <v/>
      </c>
      <c r="C78" s="28"/>
      <c r="D78" s="29"/>
      <c r="E78" s="62"/>
      <c r="F78" s="62"/>
      <c r="G78" s="62"/>
      <c r="H78" s="63"/>
      <c r="I78" s="63"/>
      <c r="J78" s="63"/>
      <c r="K7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7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78" s="62"/>
      <c r="N78" s="84"/>
      <c r="O7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78" s="27" t="str">
        <f>IF(Tab_Exante[[#This Row],[ID]]="","",Tab_Exante[[#This Row],[ID]])</f>
        <v/>
      </c>
      <c r="R78" s="29"/>
      <c r="S78" s="29" t="str">
        <f>IF(Tab_Expost[[#This Row],[Número  CE]]="","",Tab_Exante[[#This Row],[Tipo de CE]])</f>
        <v/>
      </c>
      <c r="T78" s="66"/>
      <c r="U78" s="63"/>
      <c r="V78" s="67"/>
      <c r="W78" s="75"/>
      <c r="X78" s="68"/>
      <c r="Y78" s="59"/>
      <c r="Z7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7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7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78" s="27" t="str">
        <f>IF(Tab_Exante[[#This Row],[ID]]="","",Tab_Exante[[#This Row],[ID]])</f>
        <v/>
      </c>
      <c r="AE7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78" s="26" t="str">
        <f>IFERROR(IF((1-Tab_Expost[[#This Row],[Rácio]]/Tab_Exante[[#This Row],[Rácio]])&lt;0,0,(1-Tab_Expost[[#This Row],[Rácio]]/Tab_Exante[[#This Row],[Rácio]])),"")</f>
        <v/>
      </c>
      <c r="AG78" s="26"/>
      <c r="AH7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78" s="26"/>
      <c r="AJ78" s="26"/>
      <c r="AL78" s="36">
        <f>IFERROR(Tab_Exante[[#This Row],[Área
 '[m2']]]*Tab_Poupanças[[#This Row],[Projeto - Redução das necessidades de Energia Primária '[%']]],0)</f>
        <v>0</v>
      </c>
      <c r="AM78" s="36">
        <f>IFERROR(Tab_Expost[[#This Row],[Área
 '[m2']]]*AH78,0)</f>
        <v>0</v>
      </c>
      <c r="AR78" s="20">
        <f t="shared" si="0"/>
        <v>67</v>
      </c>
    </row>
    <row r="79" spans="2:44" x14ac:dyDescent="0.2">
      <c r="B79" s="27" t="str">
        <f>IF(Tab_Exante[[#This Row],[Número  CE]]="","",_xlfn.CONCAT(Início!$G$10," | ",Início!$I$10," | ","0",AR79))</f>
        <v/>
      </c>
      <c r="C79" s="28"/>
      <c r="D79" s="29"/>
      <c r="E79" s="62"/>
      <c r="F79" s="62"/>
      <c r="G79" s="62"/>
      <c r="H79" s="63"/>
      <c r="I79" s="63"/>
      <c r="J79" s="63"/>
      <c r="K7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7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79" s="62"/>
      <c r="N79" s="84"/>
      <c r="O7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79" s="27" t="str">
        <f>IF(Tab_Exante[[#This Row],[ID]]="","",Tab_Exante[[#This Row],[ID]])</f>
        <v/>
      </c>
      <c r="R79" s="29"/>
      <c r="S79" s="29" t="str">
        <f>IF(Tab_Expost[[#This Row],[Número  CE]]="","",Tab_Exante[[#This Row],[Tipo de CE]])</f>
        <v/>
      </c>
      <c r="T79" s="66"/>
      <c r="U79" s="63"/>
      <c r="V79" s="67"/>
      <c r="W79" s="75"/>
      <c r="X79" s="68"/>
      <c r="Y79" s="59"/>
      <c r="Z7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7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7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79" s="27" t="str">
        <f>IF(Tab_Exante[[#This Row],[ID]]="","",Tab_Exante[[#This Row],[ID]])</f>
        <v/>
      </c>
      <c r="AE7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79" s="26" t="str">
        <f>IFERROR(IF((1-Tab_Expost[[#This Row],[Rácio]]/Tab_Exante[[#This Row],[Rácio]])&lt;0,0,(1-Tab_Expost[[#This Row],[Rácio]]/Tab_Exante[[#This Row],[Rácio]])),"")</f>
        <v/>
      </c>
      <c r="AG79" s="26"/>
      <c r="AH7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79" s="26"/>
      <c r="AJ79" s="26"/>
      <c r="AL79" s="36">
        <f>IFERROR(Tab_Exante[[#This Row],[Área
 '[m2']]]*Tab_Poupanças[[#This Row],[Projeto - Redução das necessidades de Energia Primária '[%']]],0)</f>
        <v>0</v>
      </c>
      <c r="AM79" s="36">
        <f>IFERROR(Tab_Expost[[#This Row],[Área
 '[m2']]]*AH79,0)</f>
        <v>0</v>
      </c>
      <c r="AR79" s="20">
        <f t="shared" ref="AR79:AR142" si="1">+AR78+1</f>
        <v>68</v>
      </c>
    </row>
    <row r="80" spans="2:44" x14ac:dyDescent="0.2">
      <c r="B80" s="27" t="str">
        <f>IF(Tab_Exante[[#This Row],[Número  CE]]="","",_xlfn.CONCAT(Início!$G$10," | ",Início!$I$10," | ","0",AR80))</f>
        <v/>
      </c>
      <c r="C80" s="28"/>
      <c r="D80" s="29"/>
      <c r="E80" s="62"/>
      <c r="F80" s="62"/>
      <c r="G80" s="62"/>
      <c r="H80" s="63"/>
      <c r="I80" s="63"/>
      <c r="J80" s="63"/>
      <c r="K8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8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80" s="62"/>
      <c r="N80" s="84"/>
      <c r="O8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80" s="27" t="str">
        <f>IF(Tab_Exante[[#This Row],[ID]]="","",Tab_Exante[[#This Row],[ID]])</f>
        <v/>
      </c>
      <c r="R80" s="29"/>
      <c r="S80" s="29" t="str">
        <f>IF(Tab_Expost[[#This Row],[Número  CE]]="","",Tab_Exante[[#This Row],[Tipo de CE]])</f>
        <v/>
      </c>
      <c r="T80" s="66"/>
      <c r="U80" s="63"/>
      <c r="V80" s="67"/>
      <c r="W80" s="75"/>
      <c r="X80" s="68"/>
      <c r="Y80" s="59"/>
      <c r="Z8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8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8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80" s="27" t="str">
        <f>IF(Tab_Exante[[#This Row],[ID]]="","",Tab_Exante[[#This Row],[ID]])</f>
        <v/>
      </c>
      <c r="AE8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80" s="26" t="str">
        <f>IFERROR(IF((1-Tab_Expost[[#This Row],[Rácio]]/Tab_Exante[[#This Row],[Rácio]])&lt;0,0,(1-Tab_Expost[[#This Row],[Rácio]]/Tab_Exante[[#This Row],[Rácio]])),"")</f>
        <v/>
      </c>
      <c r="AG80" s="26"/>
      <c r="AH8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80" s="26"/>
      <c r="AJ80" s="26"/>
      <c r="AL80" s="36">
        <f>IFERROR(Tab_Exante[[#This Row],[Área
 '[m2']]]*Tab_Poupanças[[#This Row],[Projeto - Redução das necessidades de Energia Primária '[%']]],0)</f>
        <v>0</v>
      </c>
      <c r="AM80" s="36">
        <f>IFERROR(Tab_Expost[[#This Row],[Área
 '[m2']]]*AH80,0)</f>
        <v>0</v>
      </c>
      <c r="AR80" s="20">
        <f t="shared" si="1"/>
        <v>69</v>
      </c>
    </row>
    <row r="81" spans="2:44" x14ac:dyDescent="0.2">
      <c r="B81" s="27" t="str">
        <f>IF(Tab_Exante[[#This Row],[Número  CE]]="","",_xlfn.CONCAT(Início!$G$10," | ",Início!$I$10," | ","0",AR81))</f>
        <v/>
      </c>
      <c r="C81" s="28"/>
      <c r="D81" s="29"/>
      <c r="E81" s="62"/>
      <c r="F81" s="62"/>
      <c r="G81" s="62"/>
      <c r="H81" s="63"/>
      <c r="I81" s="63"/>
      <c r="J81" s="63"/>
      <c r="K8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8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81" s="62"/>
      <c r="N81" s="84"/>
      <c r="O8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81" s="27" t="str">
        <f>IF(Tab_Exante[[#This Row],[ID]]="","",Tab_Exante[[#This Row],[ID]])</f>
        <v/>
      </c>
      <c r="R81" s="29"/>
      <c r="S81" s="29" t="str">
        <f>IF(Tab_Expost[[#This Row],[Número  CE]]="","",Tab_Exante[[#This Row],[Tipo de CE]])</f>
        <v/>
      </c>
      <c r="T81" s="66"/>
      <c r="U81" s="63"/>
      <c r="V81" s="67"/>
      <c r="W81" s="75"/>
      <c r="X81" s="68"/>
      <c r="Y81" s="59"/>
      <c r="Z8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8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8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81" s="27" t="str">
        <f>IF(Tab_Exante[[#This Row],[ID]]="","",Tab_Exante[[#This Row],[ID]])</f>
        <v/>
      </c>
      <c r="AE8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81" s="26" t="str">
        <f>IFERROR(IF((1-Tab_Expost[[#This Row],[Rácio]]/Tab_Exante[[#This Row],[Rácio]])&lt;0,0,(1-Tab_Expost[[#This Row],[Rácio]]/Tab_Exante[[#This Row],[Rácio]])),"")</f>
        <v/>
      </c>
      <c r="AG81" s="26"/>
      <c r="AH8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81" s="26"/>
      <c r="AJ81" s="26"/>
      <c r="AL81" s="36">
        <f>IFERROR(Tab_Exante[[#This Row],[Área
 '[m2']]]*Tab_Poupanças[[#This Row],[Projeto - Redução das necessidades de Energia Primária '[%']]],0)</f>
        <v>0</v>
      </c>
      <c r="AM81" s="36">
        <f>IFERROR(Tab_Expost[[#This Row],[Área
 '[m2']]]*AH81,0)</f>
        <v>0</v>
      </c>
      <c r="AR81" s="20">
        <f t="shared" si="1"/>
        <v>70</v>
      </c>
    </row>
    <row r="82" spans="2:44" x14ac:dyDescent="0.2">
      <c r="B82" s="27" t="str">
        <f>IF(Tab_Exante[[#This Row],[Número  CE]]="","",_xlfn.CONCAT(Início!$G$10," | ",Início!$I$10," | ","0",AR82))</f>
        <v/>
      </c>
      <c r="C82" s="28"/>
      <c r="D82" s="29"/>
      <c r="E82" s="62"/>
      <c r="F82" s="62"/>
      <c r="G82" s="62"/>
      <c r="H82" s="63"/>
      <c r="I82" s="63"/>
      <c r="J82" s="63"/>
      <c r="K8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8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82" s="62"/>
      <c r="N82" s="84"/>
      <c r="O8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82" s="27" t="str">
        <f>IF(Tab_Exante[[#This Row],[ID]]="","",Tab_Exante[[#This Row],[ID]])</f>
        <v/>
      </c>
      <c r="R82" s="29"/>
      <c r="S82" s="29" t="str">
        <f>IF(Tab_Expost[[#This Row],[Número  CE]]="","",Tab_Exante[[#This Row],[Tipo de CE]])</f>
        <v/>
      </c>
      <c r="T82" s="66"/>
      <c r="U82" s="63"/>
      <c r="V82" s="67"/>
      <c r="W82" s="75"/>
      <c r="X82" s="68"/>
      <c r="Y82" s="59"/>
      <c r="Z8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8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8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82" s="27" t="str">
        <f>IF(Tab_Exante[[#This Row],[ID]]="","",Tab_Exante[[#This Row],[ID]])</f>
        <v/>
      </c>
      <c r="AE8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82" s="26" t="str">
        <f>IFERROR(IF((1-Tab_Expost[[#This Row],[Rácio]]/Tab_Exante[[#This Row],[Rácio]])&lt;0,0,(1-Tab_Expost[[#This Row],[Rácio]]/Tab_Exante[[#This Row],[Rácio]])),"")</f>
        <v/>
      </c>
      <c r="AG82" s="26"/>
      <c r="AH8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82" s="26"/>
      <c r="AJ82" s="26"/>
      <c r="AL82" s="36">
        <f>IFERROR(Tab_Exante[[#This Row],[Área
 '[m2']]]*Tab_Poupanças[[#This Row],[Projeto - Redução das necessidades de Energia Primária '[%']]],0)</f>
        <v>0</v>
      </c>
      <c r="AM82" s="36">
        <f>IFERROR(Tab_Expost[[#This Row],[Área
 '[m2']]]*AH82,0)</f>
        <v>0</v>
      </c>
      <c r="AR82" s="20">
        <f t="shared" si="1"/>
        <v>71</v>
      </c>
    </row>
    <row r="83" spans="2:44" x14ac:dyDescent="0.2">
      <c r="B83" s="27" t="str">
        <f>IF(Tab_Exante[[#This Row],[Número  CE]]="","",_xlfn.CONCAT(Início!$G$10," | ",Início!$I$10," | ","0",AR83))</f>
        <v/>
      </c>
      <c r="C83" s="28"/>
      <c r="D83" s="29"/>
      <c r="E83" s="62"/>
      <c r="F83" s="62"/>
      <c r="G83" s="62"/>
      <c r="H83" s="63"/>
      <c r="I83" s="63"/>
      <c r="J83" s="63"/>
      <c r="K8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8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83" s="62"/>
      <c r="N83" s="84"/>
      <c r="O8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83" s="27" t="str">
        <f>IF(Tab_Exante[[#This Row],[ID]]="","",Tab_Exante[[#This Row],[ID]])</f>
        <v/>
      </c>
      <c r="R83" s="29"/>
      <c r="S83" s="29" t="str">
        <f>IF(Tab_Expost[[#This Row],[Número  CE]]="","",Tab_Exante[[#This Row],[Tipo de CE]])</f>
        <v/>
      </c>
      <c r="T83" s="66"/>
      <c r="U83" s="63"/>
      <c r="V83" s="67"/>
      <c r="W83" s="75"/>
      <c r="X83" s="68"/>
      <c r="Y83" s="59"/>
      <c r="Z8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8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8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83" s="27" t="str">
        <f>IF(Tab_Exante[[#This Row],[ID]]="","",Tab_Exante[[#This Row],[ID]])</f>
        <v/>
      </c>
      <c r="AE8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83" s="26" t="str">
        <f>IFERROR(IF((1-Tab_Expost[[#This Row],[Rácio]]/Tab_Exante[[#This Row],[Rácio]])&lt;0,0,(1-Tab_Expost[[#This Row],[Rácio]]/Tab_Exante[[#This Row],[Rácio]])),"")</f>
        <v/>
      </c>
      <c r="AG83" s="26"/>
      <c r="AH8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83" s="26"/>
      <c r="AJ83" s="26"/>
      <c r="AL83" s="36">
        <f>IFERROR(Tab_Exante[[#This Row],[Área
 '[m2']]]*Tab_Poupanças[[#This Row],[Projeto - Redução das necessidades de Energia Primária '[%']]],0)</f>
        <v>0</v>
      </c>
      <c r="AM83" s="36">
        <f>IFERROR(Tab_Expost[[#This Row],[Área
 '[m2']]]*AH83,0)</f>
        <v>0</v>
      </c>
      <c r="AR83" s="20">
        <f t="shared" si="1"/>
        <v>72</v>
      </c>
    </row>
    <row r="84" spans="2:44" x14ac:dyDescent="0.2">
      <c r="B84" s="27" t="str">
        <f>IF(Tab_Exante[[#This Row],[Número  CE]]="","",_xlfn.CONCAT(Início!$G$10," | ",Início!$I$10," | ","0",AR84))</f>
        <v/>
      </c>
      <c r="C84" s="28"/>
      <c r="D84" s="29"/>
      <c r="E84" s="62"/>
      <c r="F84" s="62"/>
      <c r="G84" s="62"/>
      <c r="H84" s="63"/>
      <c r="I84" s="63"/>
      <c r="J84" s="63"/>
      <c r="K8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8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84" s="62"/>
      <c r="N84" s="84"/>
      <c r="O8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84" s="27" t="str">
        <f>IF(Tab_Exante[[#This Row],[ID]]="","",Tab_Exante[[#This Row],[ID]])</f>
        <v/>
      </c>
      <c r="R84" s="29"/>
      <c r="S84" s="29" t="str">
        <f>IF(Tab_Expost[[#This Row],[Número  CE]]="","",Tab_Exante[[#This Row],[Tipo de CE]])</f>
        <v/>
      </c>
      <c r="T84" s="66"/>
      <c r="U84" s="63"/>
      <c r="V84" s="67"/>
      <c r="W84" s="75"/>
      <c r="X84" s="68"/>
      <c r="Y84" s="59"/>
      <c r="Z8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8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8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84" s="27" t="str">
        <f>IF(Tab_Exante[[#This Row],[ID]]="","",Tab_Exante[[#This Row],[ID]])</f>
        <v/>
      </c>
      <c r="AE8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84" s="26" t="str">
        <f>IFERROR(IF((1-Tab_Expost[[#This Row],[Rácio]]/Tab_Exante[[#This Row],[Rácio]])&lt;0,0,(1-Tab_Expost[[#This Row],[Rácio]]/Tab_Exante[[#This Row],[Rácio]])),"")</f>
        <v/>
      </c>
      <c r="AG84" s="26"/>
      <c r="AH8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84" s="26"/>
      <c r="AJ84" s="26"/>
      <c r="AL84" s="36">
        <f>IFERROR(Tab_Exante[[#This Row],[Área
 '[m2']]]*Tab_Poupanças[[#This Row],[Projeto - Redução das necessidades de Energia Primária '[%']]],0)</f>
        <v>0</v>
      </c>
      <c r="AM84" s="36">
        <f>IFERROR(Tab_Expost[[#This Row],[Área
 '[m2']]]*AH84,0)</f>
        <v>0</v>
      </c>
      <c r="AR84" s="20">
        <f t="shared" si="1"/>
        <v>73</v>
      </c>
    </row>
    <row r="85" spans="2:44" x14ac:dyDescent="0.2">
      <c r="B85" s="27" t="str">
        <f>IF(Tab_Exante[[#This Row],[Número  CE]]="","",_xlfn.CONCAT(Início!$G$10," | ",Início!$I$10," | ","0",AR85))</f>
        <v/>
      </c>
      <c r="C85" s="28"/>
      <c r="D85" s="29"/>
      <c r="E85" s="62"/>
      <c r="F85" s="62"/>
      <c r="G85" s="62"/>
      <c r="H85" s="63"/>
      <c r="I85" s="63"/>
      <c r="J85" s="63"/>
      <c r="K8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8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85" s="62"/>
      <c r="N85" s="84"/>
      <c r="O8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85" s="27" t="str">
        <f>IF(Tab_Exante[[#This Row],[ID]]="","",Tab_Exante[[#This Row],[ID]])</f>
        <v/>
      </c>
      <c r="R85" s="29"/>
      <c r="S85" s="29" t="str">
        <f>IF(Tab_Expost[[#This Row],[Número  CE]]="","",Tab_Exante[[#This Row],[Tipo de CE]])</f>
        <v/>
      </c>
      <c r="T85" s="66"/>
      <c r="U85" s="63"/>
      <c r="V85" s="67"/>
      <c r="W85" s="75"/>
      <c r="X85" s="68"/>
      <c r="Y85" s="59"/>
      <c r="Z8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8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8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85" s="27" t="str">
        <f>IF(Tab_Exante[[#This Row],[ID]]="","",Tab_Exante[[#This Row],[ID]])</f>
        <v/>
      </c>
      <c r="AE8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85" s="26" t="str">
        <f>IFERROR(IF((1-Tab_Expost[[#This Row],[Rácio]]/Tab_Exante[[#This Row],[Rácio]])&lt;0,0,(1-Tab_Expost[[#This Row],[Rácio]]/Tab_Exante[[#This Row],[Rácio]])),"")</f>
        <v/>
      </c>
      <c r="AG85" s="26"/>
      <c r="AH8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85" s="26"/>
      <c r="AJ85" s="26"/>
      <c r="AL85" s="36">
        <f>IFERROR(Tab_Exante[[#This Row],[Área
 '[m2']]]*Tab_Poupanças[[#This Row],[Projeto - Redução das necessidades de Energia Primária '[%']]],0)</f>
        <v>0</v>
      </c>
      <c r="AM85" s="36">
        <f>IFERROR(Tab_Expost[[#This Row],[Área
 '[m2']]]*AH85,0)</f>
        <v>0</v>
      </c>
      <c r="AR85" s="20">
        <f t="shared" si="1"/>
        <v>74</v>
      </c>
    </row>
    <row r="86" spans="2:44" x14ac:dyDescent="0.2">
      <c r="B86" s="27" t="str">
        <f>IF(Tab_Exante[[#This Row],[Número  CE]]="","",_xlfn.CONCAT(Início!$G$10," | ",Início!$I$10," | ","0",AR86))</f>
        <v/>
      </c>
      <c r="C86" s="28"/>
      <c r="D86" s="29"/>
      <c r="E86" s="62"/>
      <c r="F86" s="62"/>
      <c r="G86" s="62"/>
      <c r="H86" s="63"/>
      <c r="I86" s="63"/>
      <c r="J86" s="63"/>
      <c r="K8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8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86" s="62"/>
      <c r="N86" s="84"/>
      <c r="O8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86" s="27" t="str">
        <f>IF(Tab_Exante[[#This Row],[ID]]="","",Tab_Exante[[#This Row],[ID]])</f>
        <v/>
      </c>
      <c r="R86" s="29"/>
      <c r="S86" s="29" t="str">
        <f>IF(Tab_Expost[[#This Row],[Número  CE]]="","",Tab_Exante[[#This Row],[Tipo de CE]])</f>
        <v/>
      </c>
      <c r="T86" s="66"/>
      <c r="U86" s="63"/>
      <c r="V86" s="67"/>
      <c r="W86" s="75"/>
      <c r="X86" s="68"/>
      <c r="Y86" s="59"/>
      <c r="Z8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8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8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86" s="27" t="str">
        <f>IF(Tab_Exante[[#This Row],[ID]]="","",Tab_Exante[[#This Row],[ID]])</f>
        <v/>
      </c>
      <c r="AE8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86" s="26" t="str">
        <f>IFERROR(IF((1-Tab_Expost[[#This Row],[Rácio]]/Tab_Exante[[#This Row],[Rácio]])&lt;0,0,(1-Tab_Expost[[#This Row],[Rácio]]/Tab_Exante[[#This Row],[Rácio]])),"")</f>
        <v/>
      </c>
      <c r="AG86" s="26"/>
      <c r="AH8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86" s="26"/>
      <c r="AJ86" s="26"/>
      <c r="AL86" s="36">
        <f>IFERROR(Tab_Exante[[#This Row],[Área
 '[m2']]]*Tab_Poupanças[[#This Row],[Projeto - Redução das necessidades de Energia Primária '[%']]],0)</f>
        <v>0</v>
      </c>
      <c r="AM86" s="36">
        <f>IFERROR(Tab_Expost[[#This Row],[Área
 '[m2']]]*AH86,0)</f>
        <v>0</v>
      </c>
      <c r="AR86" s="20">
        <f t="shared" si="1"/>
        <v>75</v>
      </c>
    </row>
    <row r="87" spans="2:44" x14ac:dyDescent="0.2">
      <c r="B87" s="27" t="str">
        <f>IF(Tab_Exante[[#This Row],[Número  CE]]="","",_xlfn.CONCAT(Início!$G$10," | ",Início!$I$10," | ","0",AR87))</f>
        <v/>
      </c>
      <c r="C87" s="28"/>
      <c r="D87" s="29"/>
      <c r="E87" s="62"/>
      <c r="F87" s="62"/>
      <c r="G87" s="62"/>
      <c r="H87" s="63"/>
      <c r="I87" s="63"/>
      <c r="J87" s="63"/>
      <c r="K8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8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87" s="62"/>
      <c r="N87" s="84"/>
      <c r="O8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87" s="27" t="str">
        <f>IF(Tab_Exante[[#This Row],[ID]]="","",Tab_Exante[[#This Row],[ID]])</f>
        <v/>
      </c>
      <c r="R87" s="29"/>
      <c r="S87" s="29" t="str">
        <f>IF(Tab_Expost[[#This Row],[Número  CE]]="","",Tab_Exante[[#This Row],[Tipo de CE]])</f>
        <v/>
      </c>
      <c r="T87" s="66"/>
      <c r="U87" s="63"/>
      <c r="V87" s="67"/>
      <c r="W87" s="75"/>
      <c r="X87" s="68"/>
      <c r="Y87" s="59"/>
      <c r="Z8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8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8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87" s="27" t="str">
        <f>IF(Tab_Exante[[#This Row],[ID]]="","",Tab_Exante[[#This Row],[ID]])</f>
        <v/>
      </c>
      <c r="AE8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87" s="26" t="str">
        <f>IFERROR(IF((1-Tab_Expost[[#This Row],[Rácio]]/Tab_Exante[[#This Row],[Rácio]])&lt;0,0,(1-Tab_Expost[[#This Row],[Rácio]]/Tab_Exante[[#This Row],[Rácio]])),"")</f>
        <v/>
      </c>
      <c r="AG87" s="26"/>
      <c r="AH8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87" s="26"/>
      <c r="AJ87" s="26"/>
      <c r="AL87" s="36">
        <f>IFERROR(Tab_Exante[[#This Row],[Área
 '[m2']]]*Tab_Poupanças[[#This Row],[Projeto - Redução das necessidades de Energia Primária '[%']]],0)</f>
        <v>0</v>
      </c>
      <c r="AM87" s="36">
        <f>IFERROR(Tab_Expost[[#This Row],[Área
 '[m2']]]*AH87,0)</f>
        <v>0</v>
      </c>
      <c r="AR87" s="20">
        <f t="shared" si="1"/>
        <v>76</v>
      </c>
    </row>
    <row r="88" spans="2:44" x14ac:dyDescent="0.2">
      <c r="B88" s="27" t="str">
        <f>IF(Tab_Exante[[#This Row],[Número  CE]]="","",_xlfn.CONCAT(Início!$G$10," | ",Início!$I$10," | ","0",AR88))</f>
        <v/>
      </c>
      <c r="C88" s="28"/>
      <c r="D88" s="29"/>
      <c r="E88" s="62"/>
      <c r="F88" s="62"/>
      <c r="G88" s="62"/>
      <c r="H88" s="63"/>
      <c r="I88" s="63"/>
      <c r="J88" s="63"/>
      <c r="K8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8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88" s="62"/>
      <c r="N88" s="84"/>
      <c r="O8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88" s="27" t="str">
        <f>IF(Tab_Exante[[#This Row],[ID]]="","",Tab_Exante[[#This Row],[ID]])</f>
        <v/>
      </c>
      <c r="R88" s="29"/>
      <c r="S88" s="29" t="str">
        <f>IF(Tab_Expost[[#This Row],[Número  CE]]="","",Tab_Exante[[#This Row],[Tipo de CE]])</f>
        <v/>
      </c>
      <c r="T88" s="66"/>
      <c r="U88" s="63"/>
      <c r="V88" s="67"/>
      <c r="W88" s="75"/>
      <c r="X88" s="68"/>
      <c r="Y88" s="59"/>
      <c r="Z8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8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8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88" s="27" t="str">
        <f>IF(Tab_Exante[[#This Row],[ID]]="","",Tab_Exante[[#This Row],[ID]])</f>
        <v/>
      </c>
      <c r="AE8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88" s="26" t="str">
        <f>IFERROR(IF((1-Tab_Expost[[#This Row],[Rácio]]/Tab_Exante[[#This Row],[Rácio]])&lt;0,0,(1-Tab_Expost[[#This Row],[Rácio]]/Tab_Exante[[#This Row],[Rácio]])),"")</f>
        <v/>
      </c>
      <c r="AG88" s="26"/>
      <c r="AH8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88" s="26"/>
      <c r="AJ88" s="26"/>
      <c r="AL88" s="36">
        <f>IFERROR(Tab_Exante[[#This Row],[Área
 '[m2']]]*Tab_Poupanças[[#This Row],[Projeto - Redução das necessidades de Energia Primária '[%']]],0)</f>
        <v>0</v>
      </c>
      <c r="AM88" s="36">
        <f>IFERROR(Tab_Expost[[#This Row],[Área
 '[m2']]]*AH88,0)</f>
        <v>0</v>
      </c>
      <c r="AR88" s="20">
        <f t="shared" si="1"/>
        <v>77</v>
      </c>
    </row>
    <row r="89" spans="2:44" x14ac:dyDescent="0.2">
      <c r="B89" s="27" t="str">
        <f>IF(Tab_Exante[[#This Row],[Número  CE]]="","",_xlfn.CONCAT(Início!$G$10," | ",Início!$I$10," | ","0",AR89))</f>
        <v/>
      </c>
      <c r="C89" s="28"/>
      <c r="D89" s="29"/>
      <c r="E89" s="62"/>
      <c r="F89" s="62"/>
      <c r="G89" s="62"/>
      <c r="H89" s="63"/>
      <c r="I89" s="63"/>
      <c r="J89" s="63"/>
      <c r="K8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8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89" s="62"/>
      <c r="N89" s="84"/>
      <c r="O8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89" s="27" t="str">
        <f>IF(Tab_Exante[[#This Row],[ID]]="","",Tab_Exante[[#This Row],[ID]])</f>
        <v/>
      </c>
      <c r="R89" s="29"/>
      <c r="S89" s="29" t="str">
        <f>IF(Tab_Expost[[#This Row],[Número  CE]]="","",Tab_Exante[[#This Row],[Tipo de CE]])</f>
        <v/>
      </c>
      <c r="T89" s="66"/>
      <c r="U89" s="63"/>
      <c r="V89" s="67"/>
      <c r="W89" s="75"/>
      <c r="X89" s="68"/>
      <c r="Y89" s="59"/>
      <c r="Z8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8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8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89" s="27" t="str">
        <f>IF(Tab_Exante[[#This Row],[ID]]="","",Tab_Exante[[#This Row],[ID]])</f>
        <v/>
      </c>
      <c r="AE8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89" s="26" t="str">
        <f>IFERROR(IF((1-Tab_Expost[[#This Row],[Rácio]]/Tab_Exante[[#This Row],[Rácio]])&lt;0,0,(1-Tab_Expost[[#This Row],[Rácio]]/Tab_Exante[[#This Row],[Rácio]])),"")</f>
        <v/>
      </c>
      <c r="AG89" s="26"/>
      <c r="AH8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89" s="26"/>
      <c r="AJ89" s="26"/>
      <c r="AL89" s="36">
        <f>IFERROR(Tab_Exante[[#This Row],[Área
 '[m2']]]*Tab_Poupanças[[#This Row],[Projeto - Redução das necessidades de Energia Primária '[%']]],0)</f>
        <v>0</v>
      </c>
      <c r="AM89" s="36">
        <f>IFERROR(Tab_Expost[[#This Row],[Área
 '[m2']]]*AH89,0)</f>
        <v>0</v>
      </c>
      <c r="AR89" s="20">
        <f t="shared" si="1"/>
        <v>78</v>
      </c>
    </row>
    <row r="90" spans="2:44" x14ac:dyDescent="0.2">
      <c r="B90" s="27" t="str">
        <f>IF(Tab_Exante[[#This Row],[Número  CE]]="","",_xlfn.CONCAT(Início!$G$10," | ",Início!$I$10," | ","0",AR90))</f>
        <v/>
      </c>
      <c r="C90" s="28"/>
      <c r="D90" s="29"/>
      <c r="E90" s="62"/>
      <c r="F90" s="62"/>
      <c r="G90" s="62"/>
      <c r="H90" s="63"/>
      <c r="I90" s="63"/>
      <c r="J90" s="63"/>
      <c r="K9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9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90" s="62"/>
      <c r="N90" s="84"/>
      <c r="O9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90" s="27" t="str">
        <f>IF(Tab_Exante[[#This Row],[ID]]="","",Tab_Exante[[#This Row],[ID]])</f>
        <v/>
      </c>
      <c r="R90" s="29"/>
      <c r="S90" s="29" t="str">
        <f>IF(Tab_Expost[[#This Row],[Número  CE]]="","",Tab_Exante[[#This Row],[Tipo de CE]])</f>
        <v/>
      </c>
      <c r="T90" s="66"/>
      <c r="U90" s="63"/>
      <c r="V90" s="67"/>
      <c r="W90" s="75"/>
      <c r="X90" s="68"/>
      <c r="Y90" s="59"/>
      <c r="Z9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9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9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90" s="27" t="str">
        <f>IF(Tab_Exante[[#This Row],[ID]]="","",Tab_Exante[[#This Row],[ID]])</f>
        <v/>
      </c>
      <c r="AE9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90" s="26" t="str">
        <f>IFERROR(IF((1-Tab_Expost[[#This Row],[Rácio]]/Tab_Exante[[#This Row],[Rácio]])&lt;0,0,(1-Tab_Expost[[#This Row],[Rácio]]/Tab_Exante[[#This Row],[Rácio]])),"")</f>
        <v/>
      </c>
      <c r="AG90" s="26"/>
      <c r="AH9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90" s="26"/>
      <c r="AJ90" s="26"/>
      <c r="AL90" s="36">
        <f>IFERROR(Tab_Exante[[#This Row],[Área
 '[m2']]]*Tab_Poupanças[[#This Row],[Projeto - Redução das necessidades de Energia Primária '[%']]],0)</f>
        <v>0</v>
      </c>
      <c r="AM90" s="36">
        <f>IFERROR(Tab_Expost[[#This Row],[Área
 '[m2']]]*AH90,0)</f>
        <v>0</v>
      </c>
      <c r="AR90" s="20">
        <f t="shared" si="1"/>
        <v>79</v>
      </c>
    </row>
    <row r="91" spans="2:44" x14ac:dyDescent="0.2">
      <c r="B91" s="27" t="str">
        <f>IF(Tab_Exante[[#This Row],[Número  CE]]="","",_xlfn.CONCAT(Início!$G$10," | ",Início!$I$10," | ","0",AR91))</f>
        <v/>
      </c>
      <c r="C91" s="28"/>
      <c r="D91" s="29"/>
      <c r="E91" s="62"/>
      <c r="F91" s="62"/>
      <c r="G91" s="62"/>
      <c r="H91" s="63"/>
      <c r="I91" s="63"/>
      <c r="J91" s="63"/>
      <c r="K9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9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91" s="62"/>
      <c r="N91" s="84"/>
      <c r="O9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91" s="27" t="str">
        <f>IF(Tab_Exante[[#This Row],[ID]]="","",Tab_Exante[[#This Row],[ID]])</f>
        <v/>
      </c>
      <c r="R91" s="29"/>
      <c r="S91" s="29" t="str">
        <f>IF(Tab_Expost[[#This Row],[Número  CE]]="","",Tab_Exante[[#This Row],[Tipo de CE]])</f>
        <v/>
      </c>
      <c r="T91" s="66"/>
      <c r="U91" s="63"/>
      <c r="V91" s="67"/>
      <c r="W91" s="75"/>
      <c r="X91" s="68"/>
      <c r="Y91" s="59"/>
      <c r="Z9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9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9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91" s="27" t="str">
        <f>IF(Tab_Exante[[#This Row],[ID]]="","",Tab_Exante[[#This Row],[ID]])</f>
        <v/>
      </c>
      <c r="AE9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91" s="26" t="str">
        <f>IFERROR(IF((1-Tab_Expost[[#This Row],[Rácio]]/Tab_Exante[[#This Row],[Rácio]])&lt;0,0,(1-Tab_Expost[[#This Row],[Rácio]]/Tab_Exante[[#This Row],[Rácio]])),"")</f>
        <v/>
      </c>
      <c r="AG91" s="26"/>
      <c r="AH9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91" s="26"/>
      <c r="AJ91" s="26"/>
      <c r="AL91" s="36">
        <f>IFERROR(Tab_Exante[[#This Row],[Área
 '[m2']]]*Tab_Poupanças[[#This Row],[Projeto - Redução das necessidades de Energia Primária '[%']]],0)</f>
        <v>0</v>
      </c>
      <c r="AM91" s="36">
        <f>IFERROR(Tab_Expost[[#This Row],[Área
 '[m2']]]*AH91,0)</f>
        <v>0</v>
      </c>
      <c r="AR91" s="20">
        <f t="shared" si="1"/>
        <v>80</v>
      </c>
    </row>
    <row r="92" spans="2:44" x14ac:dyDescent="0.2">
      <c r="B92" s="27" t="str">
        <f>IF(Tab_Exante[[#This Row],[Número  CE]]="","",_xlfn.CONCAT(Início!$G$10," | ",Início!$I$10," | ","0",AR92))</f>
        <v/>
      </c>
      <c r="C92" s="28"/>
      <c r="D92" s="29"/>
      <c r="E92" s="62"/>
      <c r="F92" s="62"/>
      <c r="G92" s="62"/>
      <c r="H92" s="63"/>
      <c r="I92" s="63"/>
      <c r="J92" s="63"/>
      <c r="K9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9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92" s="62"/>
      <c r="N92" s="84"/>
      <c r="O9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92" s="27" t="str">
        <f>IF(Tab_Exante[[#This Row],[ID]]="","",Tab_Exante[[#This Row],[ID]])</f>
        <v/>
      </c>
      <c r="R92" s="29"/>
      <c r="S92" s="29" t="str">
        <f>IF(Tab_Expost[[#This Row],[Número  CE]]="","",Tab_Exante[[#This Row],[Tipo de CE]])</f>
        <v/>
      </c>
      <c r="T92" s="66"/>
      <c r="U92" s="63"/>
      <c r="V92" s="67"/>
      <c r="W92" s="75"/>
      <c r="X92" s="68"/>
      <c r="Y92" s="59"/>
      <c r="Z9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9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9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92" s="27" t="str">
        <f>IF(Tab_Exante[[#This Row],[ID]]="","",Tab_Exante[[#This Row],[ID]])</f>
        <v/>
      </c>
      <c r="AE9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92" s="26" t="str">
        <f>IFERROR(IF((1-Tab_Expost[[#This Row],[Rácio]]/Tab_Exante[[#This Row],[Rácio]])&lt;0,0,(1-Tab_Expost[[#This Row],[Rácio]]/Tab_Exante[[#This Row],[Rácio]])),"")</f>
        <v/>
      </c>
      <c r="AG92" s="26"/>
      <c r="AH9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92" s="26"/>
      <c r="AJ92" s="26"/>
      <c r="AL92" s="36">
        <f>IFERROR(Tab_Exante[[#This Row],[Área
 '[m2']]]*Tab_Poupanças[[#This Row],[Projeto - Redução das necessidades de Energia Primária '[%']]],0)</f>
        <v>0</v>
      </c>
      <c r="AM92" s="36">
        <f>IFERROR(Tab_Expost[[#This Row],[Área
 '[m2']]]*AH92,0)</f>
        <v>0</v>
      </c>
      <c r="AR92" s="20">
        <f t="shared" si="1"/>
        <v>81</v>
      </c>
    </row>
    <row r="93" spans="2:44" x14ac:dyDescent="0.2">
      <c r="B93" s="27" t="str">
        <f>IF(Tab_Exante[[#This Row],[Número  CE]]="","",_xlfn.CONCAT(Início!$G$10," | ",Início!$I$10," | ","0",AR93))</f>
        <v/>
      </c>
      <c r="C93" s="33"/>
      <c r="D93" s="29"/>
      <c r="E93" s="62"/>
      <c r="F93" s="62"/>
      <c r="G93" s="62"/>
      <c r="H93" s="63"/>
      <c r="I93" s="63"/>
      <c r="J93" s="63"/>
      <c r="K9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9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93" s="62"/>
      <c r="N93" s="84"/>
      <c r="O9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93" s="27" t="str">
        <f>IF(Tab_Exante[[#This Row],[ID]]="","",Tab_Exante[[#This Row],[ID]])</f>
        <v/>
      </c>
      <c r="R93" s="29"/>
      <c r="S93" s="29" t="str">
        <f>IF(Tab_Expost[[#This Row],[Número  CE]]="","",Tab_Exante[[#This Row],[Tipo de CE]])</f>
        <v/>
      </c>
      <c r="T93" s="66"/>
      <c r="U93" s="63"/>
      <c r="V93" s="67"/>
      <c r="W93" s="75"/>
      <c r="X93" s="68"/>
      <c r="Y93" s="59"/>
      <c r="Z9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9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9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93" s="27" t="str">
        <f>IF(Tab_Exante[[#This Row],[ID]]="","",Tab_Exante[[#This Row],[ID]])</f>
        <v/>
      </c>
      <c r="AE9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93" s="26" t="str">
        <f>IFERROR(IF((1-Tab_Expost[[#This Row],[Rácio]]/Tab_Exante[[#This Row],[Rácio]])&lt;0,0,(1-Tab_Expost[[#This Row],[Rácio]]/Tab_Exante[[#This Row],[Rácio]])),"")</f>
        <v/>
      </c>
      <c r="AG93" s="26"/>
      <c r="AH9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93" s="26"/>
      <c r="AJ93" s="26"/>
      <c r="AL93" s="36">
        <f>IFERROR(Tab_Exante[[#This Row],[Área
 '[m2']]]*Tab_Poupanças[[#This Row],[Projeto - Redução das necessidades de Energia Primária '[%']]],0)</f>
        <v>0</v>
      </c>
      <c r="AM93" s="36">
        <f>IFERROR(Tab_Expost[[#This Row],[Área
 '[m2']]]*AH93,0)</f>
        <v>0</v>
      </c>
      <c r="AR93" s="20">
        <f t="shared" si="1"/>
        <v>82</v>
      </c>
    </row>
    <row r="94" spans="2:44" x14ac:dyDescent="0.2">
      <c r="B94" s="27" t="str">
        <f>IF(Tab_Exante[[#This Row],[Número  CE]]="","",_xlfn.CONCAT(Início!$G$10," | ",Início!$I$10," | ","0",AR94))</f>
        <v/>
      </c>
      <c r="C94" s="33"/>
      <c r="D94" s="29"/>
      <c r="E94" s="62"/>
      <c r="F94" s="62"/>
      <c r="G94" s="62"/>
      <c r="H94" s="63"/>
      <c r="I94" s="63"/>
      <c r="J94" s="63"/>
      <c r="K9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9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94" s="62"/>
      <c r="N94" s="84"/>
      <c r="O9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94" s="27" t="str">
        <f>IF(Tab_Exante[[#This Row],[ID]]="","",Tab_Exante[[#This Row],[ID]])</f>
        <v/>
      </c>
      <c r="R94" s="29"/>
      <c r="S94" s="29" t="str">
        <f>IF(Tab_Expost[[#This Row],[Número  CE]]="","",Tab_Exante[[#This Row],[Tipo de CE]])</f>
        <v/>
      </c>
      <c r="T94" s="66"/>
      <c r="U94" s="63"/>
      <c r="V94" s="67"/>
      <c r="W94" s="75"/>
      <c r="X94" s="68"/>
      <c r="Y94" s="59"/>
      <c r="Z9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9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9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94" s="27" t="str">
        <f>IF(Tab_Exante[[#This Row],[ID]]="","",Tab_Exante[[#This Row],[ID]])</f>
        <v/>
      </c>
      <c r="AE9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94" s="26" t="str">
        <f>IFERROR(IF((1-Tab_Expost[[#This Row],[Rácio]]/Tab_Exante[[#This Row],[Rácio]])&lt;0,0,(1-Tab_Expost[[#This Row],[Rácio]]/Tab_Exante[[#This Row],[Rácio]])),"")</f>
        <v/>
      </c>
      <c r="AG94" s="26"/>
      <c r="AH9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94" s="26"/>
      <c r="AJ94" s="26"/>
      <c r="AL94" s="36">
        <f>IFERROR(Tab_Exante[[#This Row],[Área
 '[m2']]]*Tab_Poupanças[[#This Row],[Projeto - Redução das necessidades de Energia Primária '[%']]],0)</f>
        <v>0</v>
      </c>
      <c r="AM94" s="36">
        <f>IFERROR(Tab_Expost[[#This Row],[Área
 '[m2']]]*AH94,0)</f>
        <v>0</v>
      </c>
      <c r="AR94" s="20">
        <f t="shared" si="1"/>
        <v>83</v>
      </c>
    </row>
    <row r="95" spans="2:44" x14ac:dyDescent="0.2">
      <c r="B95" s="27" t="str">
        <f>IF(Tab_Exante[[#This Row],[Número  CE]]="","",_xlfn.CONCAT(Início!$G$10," | ",Início!$I$10," | ","0",AR95))</f>
        <v/>
      </c>
      <c r="C95" s="33"/>
      <c r="D95" s="29"/>
      <c r="E95" s="62"/>
      <c r="F95" s="62"/>
      <c r="G95" s="62"/>
      <c r="H95" s="63"/>
      <c r="I95" s="63"/>
      <c r="J95" s="63"/>
      <c r="K9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9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95" s="62"/>
      <c r="N95" s="84"/>
      <c r="O9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95" s="27" t="str">
        <f>IF(Tab_Exante[[#This Row],[ID]]="","",Tab_Exante[[#This Row],[ID]])</f>
        <v/>
      </c>
      <c r="R95" s="29"/>
      <c r="S95" s="29" t="str">
        <f>IF(Tab_Expost[[#This Row],[Número  CE]]="","",Tab_Exante[[#This Row],[Tipo de CE]])</f>
        <v/>
      </c>
      <c r="T95" s="66"/>
      <c r="U95" s="63"/>
      <c r="V95" s="67"/>
      <c r="W95" s="75"/>
      <c r="X95" s="68"/>
      <c r="Y95" s="59"/>
      <c r="Z9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9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9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95" s="27" t="str">
        <f>IF(Tab_Exante[[#This Row],[ID]]="","",Tab_Exante[[#This Row],[ID]])</f>
        <v/>
      </c>
      <c r="AE9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95" s="26" t="str">
        <f>IFERROR(IF((1-Tab_Expost[[#This Row],[Rácio]]/Tab_Exante[[#This Row],[Rácio]])&lt;0,0,(1-Tab_Expost[[#This Row],[Rácio]]/Tab_Exante[[#This Row],[Rácio]])),"")</f>
        <v/>
      </c>
      <c r="AG95" s="26"/>
      <c r="AH9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95" s="26"/>
      <c r="AJ95" s="26"/>
      <c r="AL95" s="36">
        <f>IFERROR(Tab_Exante[[#This Row],[Área
 '[m2']]]*Tab_Poupanças[[#This Row],[Projeto - Redução das necessidades de Energia Primária '[%']]],0)</f>
        <v>0</v>
      </c>
      <c r="AM95" s="36">
        <f>IFERROR(Tab_Expost[[#This Row],[Área
 '[m2']]]*AH95,0)</f>
        <v>0</v>
      </c>
      <c r="AR95" s="20">
        <f t="shared" si="1"/>
        <v>84</v>
      </c>
    </row>
    <row r="96" spans="2:44" x14ac:dyDescent="0.2">
      <c r="B96" s="27" t="str">
        <f>IF(Tab_Exante[[#This Row],[Número  CE]]="","",_xlfn.CONCAT(Início!$G$10," | ",Início!$I$10," | ","0",AR96))</f>
        <v/>
      </c>
      <c r="C96" s="33"/>
      <c r="D96" s="29"/>
      <c r="E96" s="62"/>
      <c r="F96" s="62"/>
      <c r="G96" s="62"/>
      <c r="H96" s="63"/>
      <c r="I96" s="63"/>
      <c r="J96" s="63"/>
      <c r="K9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9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96" s="62"/>
      <c r="N96" s="84"/>
      <c r="O9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96" s="27" t="str">
        <f>IF(Tab_Exante[[#This Row],[ID]]="","",Tab_Exante[[#This Row],[ID]])</f>
        <v/>
      </c>
      <c r="R96" s="29"/>
      <c r="S96" s="29" t="str">
        <f>IF(Tab_Expost[[#This Row],[Número  CE]]="","",Tab_Exante[[#This Row],[Tipo de CE]])</f>
        <v/>
      </c>
      <c r="T96" s="66"/>
      <c r="U96" s="63"/>
      <c r="V96" s="67"/>
      <c r="W96" s="75"/>
      <c r="X96" s="68"/>
      <c r="Y96" s="59"/>
      <c r="Z9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9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9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96" s="27" t="str">
        <f>IF(Tab_Exante[[#This Row],[ID]]="","",Tab_Exante[[#This Row],[ID]])</f>
        <v/>
      </c>
      <c r="AE9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96" s="26" t="str">
        <f>IFERROR(IF((1-Tab_Expost[[#This Row],[Rácio]]/Tab_Exante[[#This Row],[Rácio]])&lt;0,0,(1-Tab_Expost[[#This Row],[Rácio]]/Tab_Exante[[#This Row],[Rácio]])),"")</f>
        <v/>
      </c>
      <c r="AG96" s="26"/>
      <c r="AH9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96" s="26"/>
      <c r="AJ96" s="26"/>
      <c r="AL96" s="36">
        <f>IFERROR(Tab_Exante[[#This Row],[Área
 '[m2']]]*Tab_Poupanças[[#This Row],[Projeto - Redução das necessidades de Energia Primária '[%']]],0)</f>
        <v>0</v>
      </c>
      <c r="AM96" s="36">
        <f>IFERROR(Tab_Expost[[#This Row],[Área
 '[m2']]]*AH96,0)</f>
        <v>0</v>
      </c>
      <c r="AR96" s="20">
        <f t="shared" si="1"/>
        <v>85</v>
      </c>
    </row>
    <row r="97" spans="2:44" x14ac:dyDescent="0.2">
      <c r="B97" s="27" t="str">
        <f>IF(Tab_Exante[[#This Row],[Número  CE]]="","",_xlfn.CONCAT(Início!$G$10," | ",Início!$I$10," | ","0",AR97))</f>
        <v/>
      </c>
      <c r="C97" s="33"/>
      <c r="D97" s="29"/>
      <c r="E97" s="62"/>
      <c r="F97" s="62"/>
      <c r="G97" s="62"/>
      <c r="H97" s="63"/>
      <c r="I97" s="63"/>
      <c r="J97" s="63"/>
      <c r="K9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9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97" s="62"/>
      <c r="N97" s="84"/>
      <c r="O9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97" s="27" t="str">
        <f>IF(Tab_Exante[[#This Row],[ID]]="","",Tab_Exante[[#This Row],[ID]])</f>
        <v/>
      </c>
      <c r="R97" s="29"/>
      <c r="S97" s="29" t="str">
        <f>IF(Tab_Expost[[#This Row],[Número  CE]]="","",Tab_Exante[[#This Row],[Tipo de CE]])</f>
        <v/>
      </c>
      <c r="T97" s="66"/>
      <c r="U97" s="63"/>
      <c r="V97" s="67"/>
      <c r="W97" s="75"/>
      <c r="X97" s="68"/>
      <c r="Y97" s="59"/>
      <c r="Z9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9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9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97" s="27" t="str">
        <f>IF(Tab_Exante[[#This Row],[ID]]="","",Tab_Exante[[#This Row],[ID]])</f>
        <v/>
      </c>
      <c r="AE9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97" s="26" t="str">
        <f>IFERROR(IF((1-Tab_Expost[[#This Row],[Rácio]]/Tab_Exante[[#This Row],[Rácio]])&lt;0,0,(1-Tab_Expost[[#This Row],[Rácio]]/Tab_Exante[[#This Row],[Rácio]])),"")</f>
        <v/>
      </c>
      <c r="AG97" s="26"/>
      <c r="AH9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97" s="26"/>
      <c r="AJ97" s="26"/>
      <c r="AL97" s="36">
        <f>IFERROR(Tab_Exante[[#This Row],[Área
 '[m2']]]*Tab_Poupanças[[#This Row],[Projeto - Redução das necessidades de Energia Primária '[%']]],0)</f>
        <v>0</v>
      </c>
      <c r="AM97" s="36">
        <f>IFERROR(Tab_Expost[[#This Row],[Área
 '[m2']]]*AH97,0)</f>
        <v>0</v>
      </c>
      <c r="AR97" s="20">
        <f t="shared" si="1"/>
        <v>86</v>
      </c>
    </row>
    <row r="98" spans="2:44" x14ac:dyDescent="0.2">
      <c r="B98" s="27" t="str">
        <f>IF(Tab_Exante[[#This Row],[Número  CE]]="","",_xlfn.CONCAT(Início!$G$10," | ",Início!$I$10," | ","0",AR98))</f>
        <v/>
      </c>
      <c r="C98" s="33"/>
      <c r="D98" s="29"/>
      <c r="E98" s="62"/>
      <c r="F98" s="62"/>
      <c r="G98" s="62"/>
      <c r="H98" s="63"/>
      <c r="I98" s="63"/>
      <c r="J98" s="63"/>
      <c r="K9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9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98" s="62"/>
      <c r="N98" s="84"/>
      <c r="O9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98" s="27" t="str">
        <f>IF(Tab_Exante[[#This Row],[ID]]="","",Tab_Exante[[#This Row],[ID]])</f>
        <v/>
      </c>
      <c r="R98" s="29"/>
      <c r="S98" s="29" t="str">
        <f>IF(Tab_Expost[[#This Row],[Número  CE]]="","",Tab_Exante[[#This Row],[Tipo de CE]])</f>
        <v/>
      </c>
      <c r="T98" s="66"/>
      <c r="U98" s="63"/>
      <c r="V98" s="67"/>
      <c r="W98" s="75"/>
      <c r="X98" s="68"/>
      <c r="Y98" s="59"/>
      <c r="Z9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9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9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98" s="27" t="str">
        <f>IF(Tab_Exante[[#This Row],[ID]]="","",Tab_Exante[[#This Row],[ID]])</f>
        <v/>
      </c>
      <c r="AE9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98" s="26" t="str">
        <f>IFERROR(IF((1-Tab_Expost[[#This Row],[Rácio]]/Tab_Exante[[#This Row],[Rácio]])&lt;0,0,(1-Tab_Expost[[#This Row],[Rácio]]/Tab_Exante[[#This Row],[Rácio]])),"")</f>
        <v/>
      </c>
      <c r="AG98" s="26"/>
      <c r="AH9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98" s="26"/>
      <c r="AJ98" s="26"/>
      <c r="AL98" s="36">
        <f>IFERROR(Tab_Exante[[#This Row],[Área
 '[m2']]]*Tab_Poupanças[[#This Row],[Projeto - Redução das necessidades de Energia Primária '[%']]],0)</f>
        <v>0</v>
      </c>
      <c r="AM98" s="36">
        <f>IFERROR(Tab_Expost[[#This Row],[Área
 '[m2']]]*AH98,0)</f>
        <v>0</v>
      </c>
      <c r="AR98" s="20">
        <f t="shared" si="1"/>
        <v>87</v>
      </c>
    </row>
    <row r="99" spans="2:44" x14ac:dyDescent="0.2">
      <c r="B99" s="27" t="str">
        <f>IF(Tab_Exante[[#This Row],[Número  CE]]="","",_xlfn.CONCAT(Início!$G$10," | ",Início!$I$10," | ","0",AR99))</f>
        <v/>
      </c>
      <c r="C99" s="33"/>
      <c r="D99" s="29"/>
      <c r="E99" s="62"/>
      <c r="F99" s="62"/>
      <c r="G99" s="62"/>
      <c r="H99" s="63"/>
      <c r="I99" s="63"/>
      <c r="J99" s="63"/>
      <c r="K9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9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99" s="62"/>
      <c r="N99" s="84"/>
      <c r="O9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99" s="27" t="str">
        <f>IF(Tab_Exante[[#This Row],[ID]]="","",Tab_Exante[[#This Row],[ID]])</f>
        <v/>
      </c>
      <c r="R99" s="29"/>
      <c r="S99" s="29" t="str">
        <f>IF(Tab_Expost[[#This Row],[Número  CE]]="","",Tab_Exante[[#This Row],[Tipo de CE]])</f>
        <v/>
      </c>
      <c r="T99" s="66"/>
      <c r="U99" s="63"/>
      <c r="V99" s="67"/>
      <c r="W99" s="75"/>
      <c r="X99" s="68"/>
      <c r="Y99" s="59"/>
      <c r="Z9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9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9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99" s="27" t="str">
        <f>IF(Tab_Exante[[#This Row],[ID]]="","",Tab_Exante[[#This Row],[ID]])</f>
        <v/>
      </c>
      <c r="AE9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99" s="26" t="str">
        <f>IFERROR(IF((1-Tab_Expost[[#This Row],[Rácio]]/Tab_Exante[[#This Row],[Rácio]])&lt;0,0,(1-Tab_Expost[[#This Row],[Rácio]]/Tab_Exante[[#This Row],[Rácio]])),"")</f>
        <v/>
      </c>
      <c r="AG99" s="26"/>
      <c r="AH9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99" s="26"/>
      <c r="AJ99" s="26"/>
      <c r="AL99" s="36">
        <f>IFERROR(Tab_Exante[[#This Row],[Área
 '[m2']]]*Tab_Poupanças[[#This Row],[Projeto - Redução das necessidades de Energia Primária '[%']]],0)</f>
        <v>0</v>
      </c>
      <c r="AM99" s="36">
        <f>IFERROR(Tab_Expost[[#This Row],[Área
 '[m2']]]*AH99,0)</f>
        <v>0</v>
      </c>
      <c r="AR99" s="20">
        <f t="shared" si="1"/>
        <v>88</v>
      </c>
    </row>
    <row r="100" spans="2:44" x14ac:dyDescent="0.2">
      <c r="B100" s="27" t="str">
        <f>IF(Tab_Exante[[#This Row],[Número  CE]]="","",_xlfn.CONCAT(Início!$G$10," | ",Início!$I$10," | ","0",AR100))</f>
        <v/>
      </c>
      <c r="C100" s="33"/>
      <c r="D100" s="29"/>
      <c r="E100" s="62"/>
      <c r="F100" s="62"/>
      <c r="G100" s="62"/>
      <c r="H100" s="63"/>
      <c r="I100" s="63"/>
      <c r="J100" s="63"/>
      <c r="K10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0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00" s="62"/>
      <c r="N100" s="84"/>
      <c r="O10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00" s="27" t="str">
        <f>IF(Tab_Exante[[#This Row],[ID]]="","",Tab_Exante[[#This Row],[ID]])</f>
        <v/>
      </c>
      <c r="R100" s="29"/>
      <c r="S100" s="29" t="str">
        <f>IF(Tab_Expost[[#This Row],[Número  CE]]="","",Tab_Exante[[#This Row],[Tipo de CE]])</f>
        <v/>
      </c>
      <c r="T100" s="66"/>
      <c r="U100" s="63"/>
      <c r="V100" s="67"/>
      <c r="W100" s="75"/>
      <c r="X100" s="68"/>
      <c r="Y100" s="59"/>
      <c r="Z10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0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0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00" s="27" t="str">
        <f>IF(Tab_Exante[[#This Row],[ID]]="","",Tab_Exante[[#This Row],[ID]])</f>
        <v/>
      </c>
      <c r="AE10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00" s="26" t="str">
        <f>IFERROR(IF((1-Tab_Expost[[#This Row],[Rácio]]/Tab_Exante[[#This Row],[Rácio]])&lt;0,0,(1-Tab_Expost[[#This Row],[Rácio]]/Tab_Exante[[#This Row],[Rácio]])),"")</f>
        <v/>
      </c>
      <c r="AG100" s="26"/>
      <c r="AH10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00" s="26"/>
      <c r="AJ100" s="26"/>
      <c r="AL100" s="36">
        <f>IFERROR(Tab_Exante[[#This Row],[Área
 '[m2']]]*Tab_Poupanças[[#This Row],[Projeto - Redução das necessidades de Energia Primária '[%']]],0)</f>
        <v>0</v>
      </c>
      <c r="AM100" s="36">
        <f>IFERROR(Tab_Expost[[#This Row],[Área
 '[m2']]]*AH100,0)</f>
        <v>0</v>
      </c>
      <c r="AR100" s="20">
        <f t="shared" si="1"/>
        <v>89</v>
      </c>
    </row>
    <row r="101" spans="2:44" x14ac:dyDescent="0.2">
      <c r="B101" s="27" t="str">
        <f>IF(Tab_Exante[[#This Row],[Número  CE]]="","",_xlfn.CONCAT(Início!$G$10," | ",Início!$I$10," | ","0",AR101))</f>
        <v/>
      </c>
      <c r="C101" s="33"/>
      <c r="D101" s="29"/>
      <c r="E101" s="62"/>
      <c r="F101" s="62"/>
      <c r="G101" s="62"/>
      <c r="H101" s="63"/>
      <c r="I101" s="63"/>
      <c r="J101" s="63"/>
      <c r="K10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0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01" s="62"/>
      <c r="N101" s="84"/>
      <c r="O10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01" s="27" t="str">
        <f>IF(Tab_Exante[[#This Row],[ID]]="","",Tab_Exante[[#This Row],[ID]])</f>
        <v/>
      </c>
      <c r="R101" s="29"/>
      <c r="S101" s="29" t="str">
        <f>IF(Tab_Expost[[#This Row],[Número  CE]]="","",Tab_Exante[[#This Row],[Tipo de CE]])</f>
        <v/>
      </c>
      <c r="T101" s="66"/>
      <c r="U101" s="63"/>
      <c r="V101" s="67"/>
      <c r="W101" s="75"/>
      <c r="X101" s="68"/>
      <c r="Y101" s="59"/>
      <c r="Z10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0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0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01" s="27" t="str">
        <f>IF(Tab_Exante[[#This Row],[ID]]="","",Tab_Exante[[#This Row],[ID]])</f>
        <v/>
      </c>
      <c r="AE10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01" s="26" t="str">
        <f>IFERROR(IF((1-Tab_Expost[[#This Row],[Rácio]]/Tab_Exante[[#This Row],[Rácio]])&lt;0,0,(1-Tab_Expost[[#This Row],[Rácio]]/Tab_Exante[[#This Row],[Rácio]])),"")</f>
        <v/>
      </c>
      <c r="AG101" s="26"/>
      <c r="AH10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01" s="26"/>
      <c r="AJ101" s="26"/>
      <c r="AL101" s="36">
        <f>IFERROR(Tab_Exante[[#This Row],[Área
 '[m2']]]*Tab_Poupanças[[#This Row],[Projeto - Redução das necessidades de Energia Primária '[%']]],0)</f>
        <v>0</v>
      </c>
      <c r="AM101" s="36">
        <f>IFERROR(Tab_Expost[[#This Row],[Área
 '[m2']]]*AH101,0)</f>
        <v>0</v>
      </c>
      <c r="AR101" s="20">
        <f t="shared" si="1"/>
        <v>90</v>
      </c>
    </row>
    <row r="102" spans="2:44" x14ac:dyDescent="0.2">
      <c r="B102" s="27" t="str">
        <f>IF(Tab_Exante[[#This Row],[Número  CE]]="","",_xlfn.CONCAT(Início!$G$10," | ",Início!$I$10," | ","0",AR102))</f>
        <v/>
      </c>
      <c r="C102" s="33"/>
      <c r="D102" s="29"/>
      <c r="E102" s="62"/>
      <c r="F102" s="62"/>
      <c r="G102" s="62"/>
      <c r="H102" s="63"/>
      <c r="I102" s="63"/>
      <c r="J102" s="63"/>
      <c r="K10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0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02" s="62"/>
      <c r="N102" s="84"/>
      <c r="O10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02" s="27" t="str">
        <f>IF(Tab_Exante[[#This Row],[ID]]="","",Tab_Exante[[#This Row],[ID]])</f>
        <v/>
      </c>
      <c r="R102" s="29"/>
      <c r="S102" s="29" t="str">
        <f>IF(Tab_Expost[[#This Row],[Número  CE]]="","",Tab_Exante[[#This Row],[Tipo de CE]])</f>
        <v/>
      </c>
      <c r="T102" s="66"/>
      <c r="U102" s="63"/>
      <c r="V102" s="67"/>
      <c r="W102" s="75"/>
      <c r="X102" s="68"/>
      <c r="Y102" s="59"/>
      <c r="Z10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0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0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02" s="27" t="str">
        <f>IF(Tab_Exante[[#This Row],[ID]]="","",Tab_Exante[[#This Row],[ID]])</f>
        <v/>
      </c>
      <c r="AE10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02" s="26" t="str">
        <f>IFERROR(IF((1-Tab_Expost[[#This Row],[Rácio]]/Tab_Exante[[#This Row],[Rácio]])&lt;0,0,(1-Tab_Expost[[#This Row],[Rácio]]/Tab_Exante[[#This Row],[Rácio]])),"")</f>
        <v/>
      </c>
      <c r="AG102" s="26"/>
      <c r="AH10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02" s="26"/>
      <c r="AJ102" s="26"/>
      <c r="AL102" s="36">
        <f>IFERROR(Tab_Exante[[#This Row],[Área
 '[m2']]]*Tab_Poupanças[[#This Row],[Projeto - Redução das necessidades de Energia Primária '[%']]],0)</f>
        <v>0</v>
      </c>
      <c r="AM102" s="36">
        <f>IFERROR(Tab_Expost[[#This Row],[Área
 '[m2']]]*AH102,0)</f>
        <v>0</v>
      </c>
      <c r="AR102" s="20">
        <f t="shared" si="1"/>
        <v>91</v>
      </c>
    </row>
    <row r="103" spans="2:44" x14ac:dyDescent="0.2">
      <c r="B103" s="27" t="str">
        <f>IF(Tab_Exante[[#This Row],[Número  CE]]="","",_xlfn.CONCAT(Início!$G$10," | ",Início!$I$10," | ","0",AR103))</f>
        <v/>
      </c>
      <c r="C103" s="33"/>
      <c r="D103" s="29"/>
      <c r="E103" s="62"/>
      <c r="F103" s="62"/>
      <c r="G103" s="62"/>
      <c r="H103" s="63"/>
      <c r="I103" s="63"/>
      <c r="J103" s="63"/>
      <c r="K10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0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03" s="62"/>
      <c r="N103" s="84"/>
      <c r="O10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03" s="27" t="str">
        <f>IF(Tab_Exante[[#This Row],[ID]]="","",Tab_Exante[[#This Row],[ID]])</f>
        <v/>
      </c>
      <c r="R103" s="29"/>
      <c r="S103" s="29" t="str">
        <f>IF(Tab_Expost[[#This Row],[Número  CE]]="","",Tab_Exante[[#This Row],[Tipo de CE]])</f>
        <v/>
      </c>
      <c r="T103" s="66"/>
      <c r="U103" s="63"/>
      <c r="V103" s="67"/>
      <c r="W103" s="75"/>
      <c r="X103" s="68"/>
      <c r="Y103" s="59"/>
      <c r="Z10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0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0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03" s="27" t="str">
        <f>IF(Tab_Exante[[#This Row],[ID]]="","",Tab_Exante[[#This Row],[ID]])</f>
        <v/>
      </c>
      <c r="AE10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03" s="26" t="str">
        <f>IFERROR(IF((1-Tab_Expost[[#This Row],[Rácio]]/Tab_Exante[[#This Row],[Rácio]])&lt;0,0,(1-Tab_Expost[[#This Row],[Rácio]]/Tab_Exante[[#This Row],[Rácio]])),"")</f>
        <v/>
      </c>
      <c r="AG103" s="26"/>
      <c r="AH10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03" s="26"/>
      <c r="AJ103" s="26"/>
      <c r="AL103" s="36">
        <f>IFERROR(Tab_Exante[[#This Row],[Área
 '[m2']]]*Tab_Poupanças[[#This Row],[Projeto - Redução das necessidades de Energia Primária '[%']]],0)</f>
        <v>0</v>
      </c>
      <c r="AM103" s="36">
        <f>IFERROR(Tab_Expost[[#This Row],[Área
 '[m2']]]*AH103,0)</f>
        <v>0</v>
      </c>
      <c r="AR103" s="20">
        <f t="shared" si="1"/>
        <v>92</v>
      </c>
    </row>
    <row r="104" spans="2:44" x14ac:dyDescent="0.2">
      <c r="B104" s="27" t="str">
        <f>IF(Tab_Exante[[#This Row],[Número  CE]]="","",_xlfn.CONCAT(Início!$G$10," | ",Início!$I$10," | ","0",AR104))</f>
        <v/>
      </c>
      <c r="C104" s="33"/>
      <c r="D104" s="29"/>
      <c r="E104" s="62"/>
      <c r="F104" s="62"/>
      <c r="G104" s="62"/>
      <c r="H104" s="63"/>
      <c r="I104" s="63"/>
      <c r="J104" s="63"/>
      <c r="K10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0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04" s="62"/>
      <c r="N104" s="84"/>
      <c r="O10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04" s="27" t="str">
        <f>IF(Tab_Exante[[#This Row],[ID]]="","",Tab_Exante[[#This Row],[ID]])</f>
        <v/>
      </c>
      <c r="R104" s="29"/>
      <c r="S104" s="29" t="str">
        <f>IF(Tab_Expost[[#This Row],[Número  CE]]="","",Tab_Exante[[#This Row],[Tipo de CE]])</f>
        <v/>
      </c>
      <c r="T104" s="66"/>
      <c r="U104" s="63"/>
      <c r="V104" s="67"/>
      <c r="W104" s="75"/>
      <c r="X104" s="68"/>
      <c r="Y104" s="59"/>
      <c r="Z10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0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0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04" s="27" t="str">
        <f>IF(Tab_Exante[[#This Row],[ID]]="","",Tab_Exante[[#This Row],[ID]])</f>
        <v/>
      </c>
      <c r="AE10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04" s="26" t="str">
        <f>IFERROR(IF((1-Tab_Expost[[#This Row],[Rácio]]/Tab_Exante[[#This Row],[Rácio]])&lt;0,0,(1-Tab_Expost[[#This Row],[Rácio]]/Tab_Exante[[#This Row],[Rácio]])),"")</f>
        <v/>
      </c>
      <c r="AG104" s="26"/>
      <c r="AH10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04" s="26"/>
      <c r="AJ104" s="26"/>
      <c r="AL104" s="36">
        <f>IFERROR(Tab_Exante[[#This Row],[Área
 '[m2']]]*Tab_Poupanças[[#This Row],[Projeto - Redução das necessidades de Energia Primária '[%']]],0)</f>
        <v>0</v>
      </c>
      <c r="AM104" s="36">
        <f>IFERROR(Tab_Expost[[#This Row],[Área
 '[m2']]]*AH104,0)</f>
        <v>0</v>
      </c>
      <c r="AR104" s="20">
        <f t="shared" si="1"/>
        <v>93</v>
      </c>
    </row>
    <row r="105" spans="2:44" x14ac:dyDescent="0.2">
      <c r="B105" s="27" t="str">
        <f>IF(Tab_Exante[[#This Row],[Número  CE]]="","",_xlfn.CONCAT(Início!$G$10," | ",Início!$I$10," | ","0",AR105))</f>
        <v/>
      </c>
      <c r="C105" s="33"/>
      <c r="D105" s="29"/>
      <c r="E105" s="62"/>
      <c r="F105" s="62"/>
      <c r="G105" s="62"/>
      <c r="H105" s="63"/>
      <c r="I105" s="63"/>
      <c r="J105" s="63"/>
      <c r="K10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0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05" s="62"/>
      <c r="N105" s="84"/>
      <c r="O10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05" s="27" t="str">
        <f>IF(Tab_Exante[[#This Row],[ID]]="","",Tab_Exante[[#This Row],[ID]])</f>
        <v/>
      </c>
      <c r="R105" s="29"/>
      <c r="S105" s="29" t="str">
        <f>IF(Tab_Expost[[#This Row],[Número  CE]]="","",Tab_Exante[[#This Row],[Tipo de CE]])</f>
        <v/>
      </c>
      <c r="T105" s="66"/>
      <c r="U105" s="63"/>
      <c r="V105" s="67"/>
      <c r="W105" s="75"/>
      <c r="X105" s="68"/>
      <c r="Y105" s="59"/>
      <c r="Z10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0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0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05" s="27" t="str">
        <f>IF(Tab_Exante[[#This Row],[ID]]="","",Tab_Exante[[#This Row],[ID]])</f>
        <v/>
      </c>
      <c r="AE10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05" s="26" t="str">
        <f>IFERROR(IF((1-Tab_Expost[[#This Row],[Rácio]]/Tab_Exante[[#This Row],[Rácio]])&lt;0,0,(1-Tab_Expost[[#This Row],[Rácio]]/Tab_Exante[[#This Row],[Rácio]])),"")</f>
        <v/>
      </c>
      <c r="AG105" s="26"/>
      <c r="AH10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05" s="26"/>
      <c r="AJ105" s="26"/>
      <c r="AL105" s="36">
        <f>IFERROR(Tab_Exante[[#This Row],[Área
 '[m2']]]*Tab_Poupanças[[#This Row],[Projeto - Redução das necessidades de Energia Primária '[%']]],0)</f>
        <v>0</v>
      </c>
      <c r="AM105" s="36">
        <f>IFERROR(Tab_Expost[[#This Row],[Área
 '[m2']]]*AH105,0)</f>
        <v>0</v>
      </c>
      <c r="AR105" s="20">
        <f t="shared" si="1"/>
        <v>94</v>
      </c>
    </row>
    <row r="106" spans="2:44" x14ac:dyDescent="0.2">
      <c r="B106" s="27" t="str">
        <f>IF(Tab_Exante[[#This Row],[Número  CE]]="","",_xlfn.CONCAT(Início!$G$10," | ",Início!$I$10," | ","0",AR106))</f>
        <v/>
      </c>
      <c r="C106" s="33"/>
      <c r="D106" s="29"/>
      <c r="E106" s="62"/>
      <c r="F106" s="62"/>
      <c r="G106" s="62"/>
      <c r="H106" s="63"/>
      <c r="I106" s="63"/>
      <c r="J106" s="63"/>
      <c r="K10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0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06" s="62"/>
      <c r="N106" s="84"/>
      <c r="O10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06" s="27" t="str">
        <f>IF(Tab_Exante[[#This Row],[ID]]="","",Tab_Exante[[#This Row],[ID]])</f>
        <v/>
      </c>
      <c r="R106" s="29"/>
      <c r="S106" s="29" t="str">
        <f>IF(Tab_Expost[[#This Row],[Número  CE]]="","",Tab_Exante[[#This Row],[Tipo de CE]])</f>
        <v/>
      </c>
      <c r="T106" s="66"/>
      <c r="U106" s="63"/>
      <c r="V106" s="67"/>
      <c r="W106" s="75"/>
      <c r="X106" s="68"/>
      <c r="Y106" s="59"/>
      <c r="Z10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0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0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06" s="27" t="str">
        <f>IF(Tab_Exante[[#This Row],[ID]]="","",Tab_Exante[[#This Row],[ID]])</f>
        <v/>
      </c>
      <c r="AE10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06" s="26" t="str">
        <f>IFERROR(IF((1-Tab_Expost[[#This Row],[Rácio]]/Tab_Exante[[#This Row],[Rácio]])&lt;0,0,(1-Tab_Expost[[#This Row],[Rácio]]/Tab_Exante[[#This Row],[Rácio]])),"")</f>
        <v/>
      </c>
      <c r="AG106" s="26"/>
      <c r="AH10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06" s="26"/>
      <c r="AJ106" s="26"/>
      <c r="AL106" s="36">
        <f>IFERROR(Tab_Exante[[#This Row],[Área
 '[m2']]]*Tab_Poupanças[[#This Row],[Projeto - Redução das necessidades de Energia Primária '[%']]],0)</f>
        <v>0</v>
      </c>
      <c r="AM106" s="36">
        <f>IFERROR(Tab_Expost[[#This Row],[Área
 '[m2']]]*AH106,0)</f>
        <v>0</v>
      </c>
      <c r="AR106" s="20">
        <f t="shared" si="1"/>
        <v>95</v>
      </c>
    </row>
    <row r="107" spans="2:44" x14ac:dyDescent="0.2">
      <c r="B107" s="27" t="str">
        <f>IF(Tab_Exante[[#This Row],[Número  CE]]="","",_xlfn.CONCAT(Início!$G$10," | ",Início!$I$10," | ","0",AR107))</f>
        <v/>
      </c>
      <c r="C107" s="33"/>
      <c r="D107" s="29"/>
      <c r="E107" s="62"/>
      <c r="F107" s="62"/>
      <c r="G107" s="62"/>
      <c r="H107" s="63"/>
      <c r="I107" s="63"/>
      <c r="J107" s="63"/>
      <c r="K10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0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07" s="62"/>
      <c r="N107" s="84"/>
      <c r="O10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07" s="27" t="str">
        <f>IF(Tab_Exante[[#This Row],[ID]]="","",Tab_Exante[[#This Row],[ID]])</f>
        <v/>
      </c>
      <c r="R107" s="29"/>
      <c r="S107" s="29" t="str">
        <f>IF(Tab_Expost[[#This Row],[Número  CE]]="","",Tab_Exante[[#This Row],[Tipo de CE]])</f>
        <v/>
      </c>
      <c r="T107" s="66"/>
      <c r="U107" s="63"/>
      <c r="V107" s="67"/>
      <c r="W107" s="75"/>
      <c r="X107" s="68"/>
      <c r="Y107" s="59"/>
      <c r="Z10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0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0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07" s="27" t="str">
        <f>IF(Tab_Exante[[#This Row],[ID]]="","",Tab_Exante[[#This Row],[ID]])</f>
        <v/>
      </c>
      <c r="AE10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07" s="26" t="str">
        <f>IFERROR(IF((1-Tab_Expost[[#This Row],[Rácio]]/Tab_Exante[[#This Row],[Rácio]])&lt;0,0,(1-Tab_Expost[[#This Row],[Rácio]]/Tab_Exante[[#This Row],[Rácio]])),"")</f>
        <v/>
      </c>
      <c r="AG107" s="26"/>
      <c r="AH10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07" s="26"/>
      <c r="AJ107" s="26"/>
      <c r="AL107" s="36">
        <f>IFERROR(Tab_Exante[[#This Row],[Área
 '[m2']]]*Tab_Poupanças[[#This Row],[Projeto - Redução das necessidades de Energia Primária '[%']]],0)</f>
        <v>0</v>
      </c>
      <c r="AM107" s="36">
        <f>IFERROR(Tab_Expost[[#This Row],[Área
 '[m2']]]*AH107,0)</f>
        <v>0</v>
      </c>
      <c r="AR107" s="20">
        <f t="shared" si="1"/>
        <v>96</v>
      </c>
    </row>
    <row r="108" spans="2:44" x14ac:dyDescent="0.2">
      <c r="B108" s="27" t="str">
        <f>IF(Tab_Exante[[#This Row],[Número  CE]]="","",_xlfn.CONCAT(Início!$G$10," | ",Início!$I$10," | ","0",AR108))</f>
        <v/>
      </c>
      <c r="C108" s="33"/>
      <c r="D108" s="29"/>
      <c r="E108" s="62"/>
      <c r="F108" s="62"/>
      <c r="G108" s="62"/>
      <c r="H108" s="63"/>
      <c r="I108" s="63"/>
      <c r="J108" s="63"/>
      <c r="K10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0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08" s="62"/>
      <c r="N108" s="84"/>
      <c r="O10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08" s="27" t="str">
        <f>IF(Tab_Exante[[#This Row],[ID]]="","",Tab_Exante[[#This Row],[ID]])</f>
        <v/>
      </c>
      <c r="R108" s="29"/>
      <c r="S108" s="29" t="str">
        <f>IF(Tab_Expost[[#This Row],[Número  CE]]="","",Tab_Exante[[#This Row],[Tipo de CE]])</f>
        <v/>
      </c>
      <c r="T108" s="66"/>
      <c r="U108" s="63"/>
      <c r="V108" s="67"/>
      <c r="W108" s="75"/>
      <c r="X108" s="68"/>
      <c r="Y108" s="59"/>
      <c r="Z10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0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0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08" s="27" t="str">
        <f>IF(Tab_Exante[[#This Row],[ID]]="","",Tab_Exante[[#This Row],[ID]])</f>
        <v/>
      </c>
      <c r="AE10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08" s="26" t="str">
        <f>IFERROR(IF((1-Tab_Expost[[#This Row],[Rácio]]/Tab_Exante[[#This Row],[Rácio]])&lt;0,0,(1-Tab_Expost[[#This Row],[Rácio]]/Tab_Exante[[#This Row],[Rácio]])),"")</f>
        <v/>
      </c>
      <c r="AG108" s="26"/>
      <c r="AH10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08" s="26"/>
      <c r="AJ108" s="26"/>
      <c r="AL108" s="36">
        <f>IFERROR(Tab_Exante[[#This Row],[Área
 '[m2']]]*Tab_Poupanças[[#This Row],[Projeto - Redução das necessidades de Energia Primária '[%']]],0)</f>
        <v>0</v>
      </c>
      <c r="AM108" s="36">
        <f>IFERROR(Tab_Expost[[#This Row],[Área
 '[m2']]]*AH108,0)</f>
        <v>0</v>
      </c>
      <c r="AR108" s="20">
        <f t="shared" si="1"/>
        <v>97</v>
      </c>
    </row>
    <row r="109" spans="2:44" x14ac:dyDescent="0.2">
      <c r="B109" s="27" t="str">
        <f>IF(Tab_Exante[[#This Row],[Número  CE]]="","",_xlfn.CONCAT(Início!$G$10," | ",Início!$I$10," | ","0",AR109))</f>
        <v/>
      </c>
      <c r="C109" s="33"/>
      <c r="D109" s="29"/>
      <c r="E109" s="62"/>
      <c r="F109" s="62"/>
      <c r="G109" s="62"/>
      <c r="H109" s="63"/>
      <c r="I109" s="63"/>
      <c r="J109" s="63"/>
      <c r="K10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0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09" s="62"/>
      <c r="N109" s="84"/>
      <c r="O10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09" s="27" t="str">
        <f>IF(Tab_Exante[[#This Row],[ID]]="","",Tab_Exante[[#This Row],[ID]])</f>
        <v/>
      </c>
      <c r="R109" s="29"/>
      <c r="S109" s="29" t="str">
        <f>IF(Tab_Expost[[#This Row],[Número  CE]]="","",Tab_Exante[[#This Row],[Tipo de CE]])</f>
        <v/>
      </c>
      <c r="T109" s="66"/>
      <c r="U109" s="63"/>
      <c r="V109" s="67"/>
      <c r="W109" s="75"/>
      <c r="X109" s="68"/>
      <c r="Y109" s="59"/>
      <c r="Z10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0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0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09" s="27" t="str">
        <f>IF(Tab_Exante[[#This Row],[ID]]="","",Tab_Exante[[#This Row],[ID]])</f>
        <v/>
      </c>
      <c r="AE10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09" s="26" t="str">
        <f>IFERROR(IF((1-Tab_Expost[[#This Row],[Rácio]]/Tab_Exante[[#This Row],[Rácio]])&lt;0,0,(1-Tab_Expost[[#This Row],[Rácio]]/Tab_Exante[[#This Row],[Rácio]])),"")</f>
        <v/>
      </c>
      <c r="AG109" s="26"/>
      <c r="AH10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09" s="26"/>
      <c r="AJ109" s="26"/>
      <c r="AL109" s="36">
        <f>IFERROR(Tab_Exante[[#This Row],[Área
 '[m2']]]*Tab_Poupanças[[#This Row],[Projeto - Redução das necessidades de Energia Primária '[%']]],0)</f>
        <v>0</v>
      </c>
      <c r="AM109" s="36">
        <f>IFERROR(Tab_Expost[[#This Row],[Área
 '[m2']]]*AH109,0)</f>
        <v>0</v>
      </c>
      <c r="AR109" s="20">
        <f t="shared" si="1"/>
        <v>98</v>
      </c>
    </row>
    <row r="110" spans="2:44" x14ac:dyDescent="0.2">
      <c r="B110" s="27" t="str">
        <f>IF(Tab_Exante[[#This Row],[Número  CE]]="","",_xlfn.CONCAT(Início!$G$10," | ",Início!$I$10," | ","0",AR110))</f>
        <v/>
      </c>
      <c r="C110" s="33"/>
      <c r="D110" s="29"/>
      <c r="E110" s="62"/>
      <c r="F110" s="62"/>
      <c r="G110" s="62"/>
      <c r="H110" s="63"/>
      <c r="I110" s="63"/>
      <c r="J110" s="63"/>
      <c r="K11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1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10" s="62"/>
      <c r="N110" s="84"/>
      <c r="O11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10" s="27" t="str">
        <f>IF(Tab_Exante[[#This Row],[ID]]="","",Tab_Exante[[#This Row],[ID]])</f>
        <v/>
      </c>
      <c r="R110" s="29"/>
      <c r="S110" s="29" t="str">
        <f>IF(Tab_Expost[[#This Row],[Número  CE]]="","",Tab_Exante[[#This Row],[Tipo de CE]])</f>
        <v/>
      </c>
      <c r="T110" s="66"/>
      <c r="U110" s="63"/>
      <c r="V110" s="67"/>
      <c r="W110" s="75"/>
      <c r="X110" s="68"/>
      <c r="Y110" s="59"/>
      <c r="Z11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1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1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10" s="27" t="str">
        <f>IF(Tab_Exante[[#This Row],[ID]]="","",Tab_Exante[[#This Row],[ID]])</f>
        <v/>
      </c>
      <c r="AE11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10" s="26" t="str">
        <f>IFERROR(IF((1-Tab_Expost[[#This Row],[Rácio]]/Tab_Exante[[#This Row],[Rácio]])&lt;0,0,(1-Tab_Expost[[#This Row],[Rácio]]/Tab_Exante[[#This Row],[Rácio]])),"")</f>
        <v/>
      </c>
      <c r="AG110" s="26"/>
      <c r="AH11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10" s="26"/>
      <c r="AJ110" s="26"/>
      <c r="AL110" s="36">
        <f>IFERROR(Tab_Exante[[#This Row],[Área
 '[m2']]]*Tab_Poupanças[[#This Row],[Projeto - Redução das necessidades de Energia Primária '[%']]],0)</f>
        <v>0</v>
      </c>
      <c r="AM110" s="36">
        <f>IFERROR(Tab_Expost[[#This Row],[Área
 '[m2']]]*AH110,0)</f>
        <v>0</v>
      </c>
      <c r="AR110" s="20">
        <f t="shared" si="1"/>
        <v>99</v>
      </c>
    </row>
    <row r="111" spans="2:44" x14ac:dyDescent="0.2">
      <c r="B111" s="27" t="str">
        <f>IF(Tab_Exante[[#This Row],[Número  CE]]="","",_xlfn.CONCAT(Início!$G$10," | ",Início!$I$10," | ","0",AR111))</f>
        <v/>
      </c>
      <c r="C111" s="33"/>
      <c r="D111" s="29"/>
      <c r="E111" s="62"/>
      <c r="F111" s="62"/>
      <c r="G111" s="62"/>
      <c r="H111" s="63"/>
      <c r="I111" s="63"/>
      <c r="J111" s="63"/>
      <c r="K11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1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11" s="62"/>
      <c r="N111" s="84"/>
      <c r="O11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11" s="27" t="str">
        <f>IF(Tab_Exante[[#This Row],[ID]]="","",Tab_Exante[[#This Row],[ID]])</f>
        <v/>
      </c>
      <c r="R111" s="29"/>
      <c r="S111" s="29" t="str">
        <f>IF(Tab_Expost[[#This Row],[Número  CE]]="","",Tab_Exante[[#This Row],[Tipo de CE]])</f>
        <v/>
      </c>
      <c r="T111" s="66"/>
      <c r="U111" s="63"/>
      <c r="V111" s="67"/>
      <c r="W111" s="75"/>
      <c r="X111" s="68"/>
      <c r="Y111" s="59"/>
      <c r="Z11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1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1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11" s="27" t="str">
        <f>IF(Tab_Exante[[#This Row],[ID]]="","",Tab_Exante[[#This Row],[ID]])</f>
        <v/>
      </c>
      <c r="AE11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11" s="26" t="str">
        <f>IFERROR(IF((1-Tab_Expost[[#This Row],[Rácio]]/Tab_Exante[[#This Row],[Rácio]])&lt;0,0,(1-Tab_Expost[[#This Row],[Rácio]]/Tab_Exante[[#This Row],[Rácio]])),"")</f>
        <v/>
      </c>
      <c r="AG111" s="26"/>
      <c r="AH11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11" s="26"/>
      <c r="AJ111" s="26"/>
      <c r="AL111" s="36">
        <f>IFERROR(Tab_Exante[[#This Row],[Área
 '[m2']]]*Tab_Poupanças[[#This Row],[Projeto - Redução das necessidades de Energia Primária '[%']]],0)</f>
        <v>0</v>
      </c>
      <c r="AM111" s="36">
        <f>IFERROR(Tab_Expost[[#This Row],[Área
 '[m2']]]*AH111,0)</f>
        <v>0</v>
      </c>
      <c r="AR111" s="20">
        <f t="shared" si="1"/>
        <v>100</v>
      </c>
    </row>
    <row r="112" spans="2:44" x14ac:dyDescent="0.2">
      <c r="B112" s="27" t="str">
        <f>IF(Tab_Exante[[#This Row],[Número  CE]]="","",_xlfn.CONCAT(Início!$G$10," | ",Início!$I$10," | ","0",AR112))</f>
        <v/>
      </c>
      <c r="C112" s="33"/>
      <c r="D112" s="29"/>
      <c r="E112" s="62"/>
      <c r="F112" s="62"/>
      <c r="G112" s="62"/>
      <c r="H112" s="63"/>
      <c r="I112" s="63"/>
      <c r="J112" s="63"/>
      <c r="K11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1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12" s="62"/>
      <c r="N112" s="84"/>
      <c r="O11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12" s="27" t="str">
        <f>IF(Tab_Exante[[#This Row],[ID]]="","",Tab_Exante[[#This Row],[ID]])</f>
        <v/>
      </c>
      <c r="R112" s="29"/>
      <c r="S112" s="29" t="str">
        <f>IF(Tab_Expost[[#This Row],[Número  CE]]="","",Tab_Exante[[#This Row],[Tipo de CE]])</f>
        <v/>
      </c>
      <c r="T112" s="66"/>
      <c r="U112" s="63"/>
      <c r="V112" s="67"/>
      <c r="W112" s="75"/>
      <c r="X112" s="68"/>
      <c r="Y112" s="59"/>
      <c r="Z11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1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1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12" s="27" t="str">
        <f>IF(Tab_Exante[[#This Row],[ID]]="","",Tab_Exante[[#This Row],[ID]])</f>
        <v/>
      </c>
      <c r="AE11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12" s="26" t="str">
        <f>IFERROR(IF((1-Tab_Expost[[#This Row],[Rácio]]/Tab_Exante[[#This Row],[Rácio]])&lt;0,0,(1-Tab_Expost[[#This Row],[Rácio]]/Tab_Exante[[#This Row],[Rácio]])),"")</f>
        <v/>
      </c>
      <c r="AG112" s="26"/>
      <c r="AH11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12" s="26"/>
      <c r="AJ112" s="26"/>
      <c r="AL112" s="36">
        <f>IFERROR(Tab_Exante[[#This Row],[Área
 '[m2']]]*Tab_Poupanças[[#This Row],[Projeto - Redução das necessidades de Energia Primária '[%']]],0)</f>
        <v>0</v>
      </c>
      <c r="AM112" s="36">
        <f>IFERROR(Tab_Expost[[#This Row],[Área
 '[m2']]]*AH112,0)</f>
        <v>0</v>
      </c>
      <c r="AR112" s="20">
        <f t="shared" si="1"/>
        <v>101</v>
      </c>
    </row>
    <row r="113" spans="2:44" x14ac:dyDescent="0.2">
      <c r="B113" s="27" t="str">
        <f>IF(Tab_Exante[[#This Row],[Número  CE]]="","",_xlfn.CONCAT(Início!$G$10," | ",Início!$I$10," | ","0",AR113))</f>
        <v/>
      </c>
      <c r="C113" s="33"/>
      <c r="D113" s="29"/>
      <c r="E113" s="62"/>
      <c r="F113" s="62"/>
      <c r="G113" s="62"/>
      <c r="H113" s="63"/>
      <c r="I113" s="63"/>
      <c r="J113" s="63"/>
      <c r="K11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1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13" s="62"/>
      <c r="N113" s="84"/>
      <c r="O11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13" s="27" t="str">
        <f>IF(Tab_Exante[[#This Row],[ID]]="","",Tab_Exante[[#This Row],[ID]])</f>
        <v/>
      </c>
      <c r="R113" s="29"/>
      <c r="S113" s="29" t="str">
        <f>IF(Tab_Expost[[#This Row],[Número  CE]]="","",Tab_Exante[[#This Row],[Tipo de CE]])</f>
        <v/>
      </c>
      <c r="T113" s="66"/>
      <c r="U113" s="63"/>
      <c r="V113" s="67"/>
      <c r="W113" s="75"/>
      <c r="X113" s="68"/>
      <c r="Y113" s="59"/>
      <c r="Z11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1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1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13" s="27" t="str">
        <f>IF(Tab_Exante[[#This Row],[ID]]="","",Tab_Exante[[#This Row],[ID]])</f>
        <v/>
      </c>
      <c r="AE11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13" s="26" t="str">
        <f>IFERROR(IF((1-Tab_Expost[[#This Row],[Rácio]]/Tab_Exante[[#This Row],[Rácio]])&lt;0,0,(1-Tab_Expost[[#This Row],[Rácio]]/Tab_Exante[[#This Row],[Rácio]])),"")</f>
        <v/>
      </c>
      <c r="AG113" s="26"/>
      <c r="AH11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13" s="26"/>
      <c r="AJ113" s="26"/>
      <c r="AL113" s="36">
        <f>IFERROR(Tab_Exante[[#This Row],[Área
 '[m2']]]*Tab_Poupanças[[#This Row],[Projeto - Redução das necessidades de Energia Primária '[%']]],0)</f>
        <v>0</v>
      </c>
      <c r="AM113" s="36">
        <f>IFERROR(Tab_Expost[[#This Row],[Área
 '[m2']]]*AH113,0)</f>
        <v>0</v>
      </c>
      <c r="AR113" s="20">
        <f t="shared" si="1"/>
        <v>102</v>
      </c>
    </row>
    <row r="114" spans="2:44" x14ac:dyDescent="0.2">
      <c r="B114" s="27" t="str">
        <f>IF(Tab_Exante[[#This Row],[Número  CE]]="","",_xlfn.CONCAT(Início!$G$10," | ",Início!$I$10," | ","0",AR114))</f>
        <v/>
      </c>
      <c r="C114" s="33"/>
      <c r="D114" s="29"/>
      <c r="E114" s="62"/>
      <c r="F114" s="62"/>
      <c r="G114" s="62"/>
      <c r="H114" s="63"/>
      <c r="I114" s="63"/>
      <c r="J114" s="63"/>
      <c r="K11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1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14" s="62"/>
      <c r="N114" s="84"/>
      <c r="O11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14" s="27" t="str">
        <f>IF(Tab_Exante[[#This Row],[ID]]="","",Tab_Exante[[#This Row],[ID]])</f>
        <v/>
      </c>
      <c r="R114" s="29"/>
      <c r="S114" s="29" t="str">
        <f>IF(Tab_Expost[[#This Row],[Número  CE]]="","",Tab_Exante[[#This Row],[Tipo de CE]])</f>
        <v/>
      </c>
      <c r="T114" s="66"/>
      <c r="U114" s="63"/>
      <c r="V114" s="67"/>
      <c r="W114" s="75"/>
      <c r="X114" s="68"/>
      <c r="Y114" s="59"/>
      <c r="Z11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1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1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14" s="27" t="str">
        <f>IF(Tab_Exante[[#This Row],[ID]]="","",Tab_Exante[[#This Row],[ID]])</f>
        <v/>
      </c>
      <c r="AE11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14" s="26" t="str">
        <f>IFERROR(IF((1-Tab_Expost[[#This Row],[Rácio]]/Tab_Exante[[#This Row],[Rácio]])&lt;0,0,(1-Tab_Expost[[#This Row],[Rácio]]/Tab_Exante[[#This Row],[Rácio]])),"")</f>
        <v/>
      </c>
      <c r="AG114" s="26"/>
      <c r="AH11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14" s="26"/>
      <c r="AJ114" s="26"/>
      <c r="AL114" s="36">
        <f>IFERROR(Tab_Exante[[#This Row],[Área
 '[m2']]]*Tab_Poupanças[[#This Row],[Projeto - Redução das necessidades de Energia Primária '[%']]],0)</f>
        <v>0</v>
      </c>
      <c r="AM114" s="36">
        <f>IFERROR(Tab_Expost[[#This Row],[Área
 '[m2']]]*AH114,0)</f>
        <v>0</v>
      </c>
      <c r="AR114" s="20">
        <f t="shared" si="1"/>
        <v>103</v>
      </c>
    </row>
    <row r="115" spans="2:44" x14ac:dyDescent="0.2">
      <c r="B115" s="27" t="str">
        <f>IF(Tab_Exante[[#This Row],[Número  CE]]="","",_xlfn.CONCAT(Início!$G$10," | ",Início!$I$10," | ","0",AR115))</f>
        <v/>
      </c>
      <c r="C115" s="33"/>
      <c r="D115" s="29"/>
      <c r="E115" s="62"/>
      <c r="F115" s="62"/>
      <c r="G115" s="62"/>
      <c r="H115" s="63"/>
      <c r="I115" s="63"/>
      <c r="J115" s="63"/>
      <c r="K11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1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15" s="62"/>
      <c r="N115" s="84"/>
      <c r="O11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15" s="27" t="str">
        <f>IF(Tab_Exante[[#This Row],[ID]]="","",Tab_Exante[[#This Row],[ID]])</f>
        <v/>
      </c>
      <c r="R115" s="29"/>
      <c r="S115" s="29" t="str">
        <f>IF(Tab_Expost[[#This Row],[Número  CE]]="","",Tab_Exante[[#This Row],[Tipo de CE]])</f>
        <v/>
      </c>
      <c r="T115" s="66"/>
      <c r="U115" s="63"/>
      <c r="V115" s="67"/>
      <c r="W115" s="75"/>
      <c r="X115" s="68"/>
      <c r="Y115" s="59"/>
      <c r="Z11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1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1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15" s="27" t="str">
        <f>IF(Tab_Exante[[#This Row],[ID]]="","",Tab_Exante[[#This Row],[ID]])</f>
        <v/>
      </c>
      <c r="AE11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15" s="26" t="str">
        <f>IFERROR(IF((1-Tab_Expost[[#This Row],[Rácio]]/Tab_Exante[[#This Row],[Rácio]])&lt;0,0,(1-Tab_Expost[[#This Row],[Rácio]]/Tab_Exante[[#This Row],[Rácio]])),"")</f>
        <v/>
      </c>
      <c r="AG115" s="26"/>
      <c r="AH11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15" s="26"/>
      <c r="AJ115" s="26"/>
      <c r="AL115" s="36">
        <f>IFERROR(Tab_Exante[[#This Row],[Área
 '[m2']]]*Tab_Poupanças[[#This Row],[Projeto - Redução das necessidades de Energia Primária '[%']]],0)</f>
        <v>0</v>
      </c>
      <c r="AM115" s="36">
        <f>IFERROR(Tab_Expost[[#This Row],[Área
 '[m2']]]*AH115,0)</f>
        <v>0</v>
      </c>
      <c r="AR115" s="20">
        <f t="shared" si="1"/>
        <v>104</v>
      </c>
    </row>
    <row r="116" spans="2:44" x14ac:dyDescent="0.2">
      <c r="B116" s="27" t="str">
        <f>IF(Tab_Exante[[#This Row],[Número  CE]]="","",_xlfn.CONCAT(Início!$G$10," | ",Início!$I$10," | ","0",AR116))</f>
        <v/>
      </c>
      <c r="C116" s="33"/>
      <c r="D116" s="29"/>
      <c r="E116" s="62"/>
      <c r="F116" s="62"/>
      <c r="G116" s="62"/>
      <c r="H116" s="63"/>
      <c r="I116" s="63"/>
      <c r="J116" s="63"/>
      <c r="K11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1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16" s="62"/>
      <c r="N116" s="84"/>
      <c r="O11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16" s="27" t="str">
        <f>IF(Tab_Exante[[#This Row],[ID]]="","",Tab_Exante[[#This Row],[ID]])</f>
        <v/>
      </c>
      <c r="R116" s="29"/>
      <c r="S116" s="29" t="str">
        <f>IF(Tab_Expost[[#This Row],[Número  CE]]="","",Tab_Exante[[#This Row],[Tipo de CE]])</f>
        <v/>
      </c>
      <c r="T116" s="66"/>
      <c r="U116" s="63"/>
      <c r="V116" s="67"/>
      <c r="W116" s="75"/>
      <c r="X116" s="68"/>
      <c r="Y116" s="59"/>
      <c r="Z11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1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1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16" s="27" t="str">
        <f>IF(Tab_Exante[[#This Row],[ID]]="","",Tab_Exante[[#This Row],[ID]])</f>
        <v/>
      </c>
      <c r="AE11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16" s="26" t="str">
        <f>IFERROR(IF((1-Tab_Expost[[#This Row],[Rácio]]/Tab_Exante[[#This Row],[Rácio]])&lt;0,0,(1-Tab_Expost[[#This Row],[Rácio]]/Tab_Exante[[#This Row],[Rácio]])),"")</f>
        <v/>
      </c>
      <c r="AG116" s="26"/>
      <c r="AH11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16" s="26"/>
      <c r="AJ116" s="26"/>
      <c r="AL116" s="36">
        <f>IFERROR(Tab_Exante[[#This Row],[Área
 '[m2']]]*Tab_Poupanças[[#This Row],[Projeto - Redução das necessidades de Energia Primária '[%']]],0)</f>
        <v>0</v>
      </c>
      <c r="AM116" s="36">
        <f>IFERROR(Tab_Expost[[#This Row],[Área
 '[m2']]]*AH116,0)</f>
        <v>0</v>
      </c>
      <c r="AR116" s="20">
        <f t="shared" si="1"/>
        <v>105</v>
      </c>
    </row>
    <row r="117" spans="2:44" x14ac:dyDescent="0.2">
      <c r="B117" s="27" t="str">
        <f>IF(Tab_Exante[[#This Row],[Número  CE]]="","",_xlfn.CONCAT(Início!$G$10," | ",Início!$I$10," | ","0",AR117))</f>
        <v/>
      </c>
      <c r="C117" s="33"/>
      <c r="D117" s="29"/>
      <c r="E117" s="62"/>
      <c r="F117" s="62"/>
      <c r="G117" s="62"/>
      <c r="H117" s="63"/>
      <c r="I117" s="63"/>
      <c r="J117" s="63"/>
      <c r="K11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1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17" s="62"/>
      <c r="N117" s="84"/>
      <c r="O11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17" s="27" t="str">
        <f>IF(Tab_Exante[[#This Row],[ID]]="","",Tab_Exante[[#This Row],[ID]])</f>
        <v/>
      </c>
      <c r="R117" s="29"/>
      <c r="S117" s="29" t="str">
        <f>IF(Tab_Expost[[#This Row],[Número  CE]]="","",Tab_Exante[[#This Row],[Tipo de CE]])</f>
        <v/>
      </c>
      <c r="T117" s="66"/>
      <c r="U117" s="63"/>
      <c r="V117" s="67"/>
      <c r="W117" s="75"/>
      <c r="X117" s="68"/>
      <c r="Y117" s="59"/>
      <c r="Z11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1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1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17" s="27" t="str">
        <f>IF(Tab_Exante[[#This Row],[ID]]="","",Tab_Exante[[#This Row],[ID]])</f>
        <v/>
      </c>
      <c r="AE11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17" s="26" t="str">
        <f>IFERROR(IF((1-Tab_Expost[[#This Row],[Rácio]]/Tab_Exante[[#This Row],[Rácio]])&lt;0,0,(1-Tab_Expost[[#This Row],[Rácio]]/Tab_Exante[[#This Row],[Rácio]])),"")</f>
        <v/>
      </c>
      <c r="AG117" s="26"/>
      <c r="AH11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17" s="26"/>
      <c r="AJ117" s="26"/>
      <c r="AL117" s="36">
        <f>IFERROR(Tab_Exante[[#This Row],[Área
 '[m2']]]*Tab_Poupanças[[#This Row],[Projeto - Redução das necessidades de Energia Primária '[%']]],0)</f>
        <v>0</v>
      </c>
      <c r="AM117" s="36">
        <f>IFERROR(Tab_Expost[[#This Row],[Área
 '[m2']]]*AH117,0)</f>
        <v>0</v>
      </c>
      <c r="AR117" s="20">
        <f t="shared" si="1"/>
        <v>106</v>
      </c>
    </row>
    <row r="118" spans="2:44" x14ac:dyDescent="0.2">
      <c r="B118" s="27" t="str">
        <f>IF(Tab_Exante[[#This Row],[Número  CE]]="","",_xlfn.CONCAT(Início!$G$10," | ",Início!$I$10," | ","0",AR118))</f>
        <v/>
      </c>
      <c r="C118" s="33"/>
      <c r="D118" s="29"/>
      <c r="E118" s="62"/>
      <c r="F118" s="62"/>
      <c r="G118" s="62"/>
      <c r="H118" s="63"/>
      <c r="I118" s="63"/>
      <c r="J118" s="63"/>
      <c r="K11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1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18" s="62"/>
      <c r="N118" s="84"/>
      <c r="O11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18" s="27" t="str">
        <f>IF(Tab_Exante[[#This Row],[ID]]="","",Tab_Exante[[#This Row],[ID]])</f>
        <v/>
      </c>
      <c r="R118" s="29"/>
      <c r="S118" s="29" t="str">
        <f>IF(Tab_Expost[[#This Row],[Número  CE]]="","",Tab_Exante[[#This Row],[Tipo de CE]])</f>
        <v/>
      </c>
      <c r="T118" s="66"/>
      <c r="U118" s="63"/>
      <c r="V118" s="67"/>
      <c r="W118" s="75"/>
      <c r="X118" s="68"/>
      <c r="Y118" s="59"/>
      <c r="Z11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1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1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18" s="27" t="str">
        <f>IF(Tab_Exante[[#This Row],[ID]]="","",Tab_Exante[[#This Row],[ID]])</f>
        <v/>
      </c>
      <c r="AE11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18" s="26" t="str">
        <f>IFERROR(IF((1-Tab_Expost[[#This Row],[Rácio]]/Tab_Exante[[#This Row],[Rácio]])&lt;0,0,(1-Tab_Expost[[#This Row],[Rácio]]/Tab_Exante[[#This Row],[Rácio]])),"")</f>
        <v/>
      </c>
      <c r="AG118" s="26"/>
      <c r="AH11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18" s="26"/>
      <c r="AJ118" s="26"/>
      <c r="AL118" s="36">
        <f>IFERROR(Tab_Exante[[#This Row],[Área
 '[m2']]]*Tab_Poupanças[[#This Row],[Projeto - Redução das necessidades de Energia Primária '[%']]],0)</f>
        <v>0</v>
      </c>
      <c r="AM118" s="36">
        <f>IFERROR(Tab_Expost[[#This Row],[Área
 '[m2']]]*AH118,0)</f>
        <v>0</v>
      </c>
      <c r="AR118" s="20">
        <f t="shared" si="1"/>
        <v>107</v>
      </c>
    </row>
    <row r="119" spans="2:44" x14ac:dyDescent="0.2">
      <c r="B119" s="27" t="str">
        <f>IF(Tab_Exante[[#This Row],[Número  CE]]="","",_xlfn.CONCAT(Início!$G$10," | ",Início!$I$10," | ","0",AR119))</f>
        <v/>
      </c>
      <c r="C119" s="33"/>
      <c r="D119" s="29"/>
      <c r="E119" s="62"/>
      <c r="F119" s="62"/>
      <c r="G119" s="62"/>
      <c r="H119" s="63"/>
      <c r="I119" s="63"/>
      <c r="J119" s="63"/>
      <c r="K11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1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19" s="62"/>
      <c r="N119" s="84"/>
      <c r="O11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19" s="27" t="str">
        <f>IF(Tab_Exante[[#This Row],[ID]]="","",Tab_Exante[[#This Row],[ID]])</f>
        <v/>
      </c>
      <c r="R119" s="29"/>
      <c r="S119" s="29" t="str">
        <f>IF(Tab_Expost[[#This Row],[Número  CE]]="","",Tab_Exante[[#This Row],[Tipo de CE]])</f>
        <v/>
      </c>
      <c r="T119" s="66"/>
      <c r="U119" s="63"/>
      <c r="V119" s="67"/>
      <c r="W119" s="75"/>
      <c r="X119" s="68"/>
      <c r="Y119" s="59"/>
      <c r="Z11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1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1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19" s="27" t="str">
        <f>IF(Tab_Exante[[#This Row],[ID]]="","",Tab_Exante[[#This Row],[ID]])</f>
        <v/>
      </c>
      <c r="AE11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19" s="26" t="str">
        <f>IFERROR(IF((1-Tab_Expost[[#This Row],[Rácio]]/Tab_Exante[[#This Row],[Rácio]])&lt;0,0,(1-Tab_Expost[[#This Row],[Rácio]]/Tab_Exante[[#This Row],[Rácio]])),"")</f>
        <v/>
      </c>
      <c r="AG119" s="26"/>
      <c r="AH11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19" s="26"/>
      <c r="AJ119" s="26"/>
      <c r="AL119" s="36">
        <f>IFERROR(Tab_Exante[[#This Row],[Área
 '[m2']]]*Tab_Poupanças[[#This Row],[Projeto - Redução das necessidades de Energia Primária '[%']]],0)</f>
        <v>0</v>
      </c>
      <c r="AM119" s="36">
        <f>IFERROR(Tab_Expost[[#This Row],[Área
 '[m2']]]*AH119,0)</f>
        <v>0</v>
      </c>
      <c r="AR119" s="20">
        <f t="shared" si="1"/>
        <v>108</v>
      </c>
    </row>
    <row r="120" spans="2:44" x14ac:dyDescent="0.2">
      <c r="B120" s="27" t="str">
        <f>IF(Tab_Exante[[#This Row],[Número  CE]]="","",_xlfn.CONCAT(Início!$G$10," | ",Início!$I$10," | ","0",AR120))</f>
        <v/>
      </c>
      <c r="C120" s="33"/>
      <c r="D120" s="29"/>
      <c r="E120" s="62"/>
      <c r="F120" s="62"/>
      <c r="G120" s="62"/>
      <c r="H120" s="63"/>
      <c r="I120" s="63"/>
      <c r="J120" s="63"/>
      <c r="K12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2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20" s="62"/>
      <c r="N120" s="84"/>
      <c r="O12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20" s="27" t="str">
        <f>IF(Tab_Exante[[#This Row],[ID]]="","",Tab_Exante[[#This Row],[ID]])</f>
        <v/>
      </c>
      <c r="R120" s="29"/>
      <c r="S120" s="29" t="str">
        <f>IF(Tab_Expost[[#This Row],[Número  CE]]="","",Tab_Exante[[#This Row],[Tipo de CE]])</f>
        <v/>
      </c>
      <c r="T120" s="66"/>
      <c r="U120" s="63"/>
      <c r="V120" s="67"/>
      <c r="W120" s="75"/>
      <c r="X120" s="68"/>
      <c r="Y120" s="59"/>
      <c r="Z12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2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2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20" s="27" t="str">
        <f>IF(Tab_Exante[[#This Row],[ID]]="","",Tab_Exante[[#This Row],[ID]])</f>
        <v/>
      </c>
      <c r="AE12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20" s="26" t="str">
        <f>IFERROR(IF((1-Tab_Expost[[#This Row],[Rácio]]/Tab_Exante[[#This Row],[Rácio]])&lt;0,0,(1-Tab_Expost[[#This Row],[Rácio]]/Tab_Exante[[#This Row],[Rácio]])),"")</f>
        <v/>
      </c>
      <c r="AG120" s="26"/>
      <c r="AH12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20" s="26"/>
      <c r="AJ120" s="26"/>
      <c r="AL120" s="36">
        <f>IFERROR(Tab_Exante[[#This Row],[Área
 '[m2']]]*Tab_Poupanças[[#This Row],[Projeto - Redução das necessidades de Energia Primária '[%']]],0)</f>
        <v>0</v>
      </c>
      <c r="AM120" s="36">
        <f>IFERROR(Tab_Expost[[#This Row],[Área
 '[m2']]]*AH120,0)</f>
        <v>0</v>
      </c>
      <c r="AR120" s="20">
        <f t="shared" si="1"/>
        <v>109</v>
      </c>
    </row>
    <row r="121" spans="2:44" x14ac:dyDescent="0.2">
      <c r="B121" s="27" t="str">
        <f>IF(Tab_Exante[[#This Row],[Número  CE]]="","",_xlfn.CONCAT(Início!$G$10," | ",Início!$I$10," | ","0",AR121))</f>
        <v/>
      </c>
      <c r="C121" s="33"/>
      <c r="D121" s="29"/>
      <c r="E121" s="62"/>
      <c r="F121" s="62"/>
      <c r="G121" s="62"/>
      <c r="H121" s="63"/>
      <c r="I121" s="63"/>
      <c r="J121" s="63"/>
      <c r="K12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2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21" s="62"/>
      <c r="N121" s="84"/>
      <c r="O12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21" s="27" t="str">
        <f>IF(Tab_Exante[[#This Row],[ID]]="","",Tab_Exante[[#This Row],[ID]])</f>
        <v/>
      </c>
      <c r="R121" s="29"/>
      <c r="S121" s="29" t="str">
        <f>IF(Tab_Expost[[#This Row],[Número  CE]]="","",Tab_Exante[[#This Row],[Tipo de CE]])</f>
        <v/>
      </c>
      <c r="T121" s="66"/>
      <c r="U121" s="63"/>
      <c r="V121" s="67"/>
      <c r="W121" s="75"/>
      <c r="X121" s="68"/>
      <c r="Y121" s="59"/>
      <c r="Z12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2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2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21" s="27" t="str">
        <f>IF(Tab_Exante[[#This Row],[ID]]="","",Tab_Exante[[#This Row],[ID]])</f>
        <v/>
      </c>
      <c r="AE12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21" s="26" t="str">
        <f>IFERROR(IF((1-Tab_Expost[[#This Row],[Rácio]]/Tab_Exante[[#This Row],[Rácio]])&lt;0,0,(1-Tab_Expost[[#This Row],[Rácio]]/Tab_Exante[[#This Row],[Rácio]])),"")</f>
        <v/>
      </c>
      <c r="AG121" s="26"/>
      <c r="AH12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21" s="26"/>
      <c r="AJ121" s="26"/>
      <c r="AL121" s="36">
        <f>IFERROR(Tab_Exante[[#This Row],[Área
 '[m2']]]*Tab_Poupanças[[#This Row],[Projeto - Redução das necessidades de Energia Primária '[%']]],0)</f>
        <v>0</v>
      </c>
      <c r="AM121" s="36">
        <f>IFERROR(Tab_Expost[[#This Row],[Área
 '[m2']]]*AH121,0)</f>
        <v>0</v>
      </c>
      <c r="AR121" s="20">
        <f t="shared" si="1"/>
        <v>110</v>
      </c>
    </row>
    <row r="122" spans="2:44" x14ac:dyDescent="0.2">
      <c r="B122" s="27" t="str">
        <f>IF(Tab_Exante[[#This Row],[Número  CE]]="","",_xlfn.CONCAT(Início!$G$10," | ",Início!$I$10," | ","0",AR122))</f>
        <v/>
      </c>
      <c r="C122" s="33"/>
      <c r="D122" s="29"/>
      <c r="E122" s="62"/>
      <c r="F122" s="62"/>
      <c r="G122" s="62"/>
      <c r="H122" s="63"/>
      <c r="I122" s="63"/>
      <c r="J122" s="63"/>
      <c r="K12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2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22" s="62"/>
      <c r="N122" s="84"/>
      <c r="O12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22" s="27" t="str">
        <f>IF(Tab_Exante[[#This Row],[ID]]="","",Tab_Exante[[#This Row],[ID]])</f>
        <v/>
      </c>
      <c r="R122" s="29"/>
      <c r="S122" s="29" t="str">
        <f>IF(Tab_Expost[[#This Row],[Número  CE]]="","",Tab_Exante[[#This Row],[Tipo de CE]])</f>
        <v/>
      </c>
      <c r="T122" s="66"/>
      <c r="U122" s="63"/>
      <c r="V122" s="67"/>
      <c r="W122" s="75"/>
      <c r="X122" s="68"/>
      <c r="Y122" s="59"/>
      <c r="Z12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2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2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22" s="27" t="str">
        <f>IF(Tab_Exante[[#This Row],[ID]]="","",Tab_Exante[[#This Row],[ID]])</f>
        <v/>
      </c>
      <c r="AE12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22" s="26" t="str">
        <f>IFERROR(IF((1-Tab_Expost[[#This Row],[Rácio]]/Tab_Exante[[#This Row],[Rácio]])&lt;0,0,(1-Tab_Expost[[#This Row],[Rácio]]/Tab_Exante[[#This Row],[Rácio]])),"")</f>
        <v/>
      </c>
      <c r="AG122" s="26"/>
      <c r="AH12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22" s="26"/>
      <c r="AJ122" s="26"/>
      <c r="AL122" s="36">
        <f>IFERROR(Tab_Exante[[#This Row],[Área
 '[m2']]]*Tab_Poupanças[[#This Row],[Projeto - Redução das necessidades de Energia Primária '[%']]],0)</f>
        <v>0</v>
      </c>
      <c r="AM122" s="36">
        <f>IFERROR(Tab_Expost[[#This Row],[Área
 '[m2']]]*AH122,0)</f>
        <v>0</v>
      </c>
      <c r="AR122" s="20">
        <f t="shared" si="1"/>
        <v>111</v>
      </c>
    </row>
    <row r="123" spans="2:44" x14ac:dyDescent="0.2">
      <c r="B123" s="27" t="str">
        <f>IF(Tab_Exante[[#This Row],[Número  CE]]="","",_xlfn.CONCAT(Início!$G$10," | ",Início!$I$10," | ","0",AR123))</f>
        <v/>
      </c>
      <c r="C123" s="33"/>
      <c r="D123" s="29"/>
      <c r="E123" s="62"/>
      <c r="F123" s="62"/>
      <c r="G123" s="62"/>
      <c r="H123" s="63"/>
      <c r="I123" s="63"/>
      <c r="J123" s="63"/>
      <c r="K12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2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23" s="62"/>
      <c r="N123" s="84"/>
      <c r="O12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23" s="27" t="str">
        <f>IF(Tab_Exante[[#This Row],[ID]]="","",Tab_Exante[[#This Row],[ID]])</f>
        <v/>
      </c>
      <c r="R123" s="29"/>
      <c r="S123" s="29" t="str">
        <f>IF(Tab_Expost[[#This Row],[Número  CE]]="","",Tab_Exante[[#This Row],[Tipo de CE]])</f>
        <v/>
      </c>
      <c r="T123" s="66"/>
      <c r="U123" s="63"/>
      <c r="V123" s="67"/>
      <c r="W123" s="75"/>
      <c r="X123" s="68"/>
      <c r="Y123" s="59"/>
      <c r="Z12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2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2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23" s="27" t="str">
        <f>IF(Tab_Exante[[#This Row],[ID]]="","",Tab_Exante[[#This Row],[ID]])</f>
        <v/>
      </c>
      <c r="AE12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23" s="26" t="str">
        <f>IFERROR(IF((1-Tab_Expost[[#This Row],[Rácio]]/Tab_Exante[[#This Row],[Rácio]])&lt;0,0,(1-Tab_Expost[[#This Row],[Rácio]]/Tab_Exante[[#This Row],[Rácio]])),"")</f>
        <v/>
      </c>
      <c r="AG123" s="26"/>
      <c r="AH12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23" s="26"/>
      <c r="AJ123" s="26"/>
      <c r="AL123" s="36">
        <f>IFERROR(Tab_Exante[[#This Row],[Área
 '[m2']]]*Tab_Poupanças[[#This Row],[Projeto - Redução das necessidades de Energia Primária '[%']]],0)</f>
        <v>0</v>
      </c>
      <c r="AM123" s="36">
        <f>IFERROR(Tab_Expost[[#This Row],[Área
 '[m2']]]*AH123,0)</f>
        <v>0</v>
      </c>
      <c r="AR123" s="20">
        <f t="shared" si="1"/>
        <v>112</v>
      </c>
    </row>
    <row r="124" spans="2:44" x14ac:dyDescent="0.2">
      <c r="B124" s="27" t="str">
        <f>IF(Tab_Exante[[#This Row],[Número  CE]]="","",_xlfn.CONCAT(Início!$G$10," | ",Início!$I$10," | ","0",AR124))</f>
        <v/>
      </c>
      <c r="C124" s="33"/>
      <c r="D124" s="29"/>
      <c r="E124" s="62"/>
      <c r="F124" s="62"/>
      <c r="G124" s="62"/>
      <c r="H124" s="63"/>
      <c r="I124" s="63"/>
      <c r="J124" s="63"/>
      <c r="K12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2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24" s="62"/>
      <c r="N124" s="84"/>
      <c r="O12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24" s="27" t="str">
        <f>IF(Tab_Exante[[#This Row],[ID]]="","",Tab_Exante[[#This Row],[ID]])</f>
        <v/>
      </c>
      <c r="R124" s="29"/>
      <c r="S124" s="29" t="str">
        <f>IF(Tab_Expost[[#This Row],[Número  CE]]="","",Tab_Exante[[#This Row],[Tipo de CE]])</f>
        <v/>
      </c>
      <c r="T124" s="66"/>
      <c r="U124" s="63"/>
      <c r="V124" s="67"/>
      <c r="W124" s="75"/>
      <c r="X124" s="68"/>
      <c r="Y124" s="59"/>
      <c r="Z12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2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2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24" s="27" t="str">
        <f>IF(Tab_Exante[[#This Row],[ID]]="","",Tab_Exante[[#This Row],[ID]])</f>
        <v/>
      </c>
      <c r="AE12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24" s="26" t="str">
        <f>IFERROR(IF((1-Tab_Expost[[#This Row],[Rácio]]/Tab_Exante[[#This Row],[Rácio]])&lt;0,0,(1-Tab_Expost[[#This Row],[Rácio]]/Tab_Exante[[#This Row],[Rácio]])),"")</f>
        <v/>
      </c>
      <c r="AG124" s="26"/>
      <c r="AH12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24" s="26"/>
      <c r="AJ124" s="26"/>
      <c r="AL124" s="36">
        <f>IFERROR(Tab_Exante[[#This Row],[Área
 '[m2']]]*Tab_Poupanças[[#This Row],[Projeto - Redução das necessidades de Energia Primária '[%']]],0)</f>
        <v>0</v>
      </c>
      <c r="AM124" s="36">
        <f>IFERROR(Tab_Expost[[#This Row],[Área
 '[m2']]]*AH124,0)</f>
        <v>0</v>
      </c>
      <c r="AR124" s="20">
        <f t="shared" si="1"/>
        <v>113</v>
      </c>
    </row>
    <row r="125" spans="2:44" x14ac:dyDescent="0.2">
      <c r="B125" s="27" t="str">
        <f>IF(Tab_Exante[[#This Row],[Número  CE]]="","",_xlfn.CONCAT(Início!$G$10," | ",Início!$I$10," | ","0",AR125))</f>
        <v/>
      </c>
      <c r="C125" s="33"/>
      <c r="D125" s="29"/>
      <c r="E125" s="62"/>
      <c r="F125" s="62"/>
      <c r="G125" s="62"/>
      <c r="H125" s="63"/>
      <c r="I125" s="63"/>
      <c r="J125" s="63"/>
      <c r="K12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2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25" s="62"/>
      <c r="N125" s="84"/>
      <c r="O12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25" s="27" t="str">
        <f>IF(Tab_Exante[[#This Row],[ID]]="","",Tab_Exante[[#This Row],[ID]])</f>
        <v/>
      </c>
      <c r="R125" s="29"/>
      <c r="S125" s="29" t="str">
        <f>IF(Tab_Expost[[#This Row],[Número  CE]]="","",Tab_Exante[[#This Row],[Tipo de CE]])</f>
        <v/>
      </c>
      <c r="T125" s="66"/>
      <c r="U125" s="63"/>
      <c r="V125" s="67"/>
      <c r="W125" s="75"/>
      <c r="X125" s="68"/>
      <c r="Y125" s="59"/>
      <c r="Z12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2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2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25" s="27" t="str">
        <f>IF(Tab_Exante[[#This Row],[ID]]="","",Tab_Exante[[#This Row],[ID]])</f>
        <v/>
      </c>
      <c r="AE12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25" s="26" t="str">
        <f>IFERROR(IF((1-Tab_Expost[[#This Row],[Rácio]]/Tab_Exante[[#This Row],[Rácio]])&lt;0,0,(1-Tab_Expost[[#This Row],[Rácio]]/Tab_Exante[[#This Row],[Rácio]])),"")</f>
        <v/>
      </c>
      <c r="AG125" s="26"/>
      <c r="AH12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25" s="26"/>
      <c r="AJ125" s="26"/>
      <c r="AL125" s="36">
        <f>IFERROR(Tab_Exante[[#This Row],[Área
 '[m2']]]*Tab_Poupanças[[#This Row],[Projeto - Redução das necessidades de Energia Primária '[%']]],0)</f>
        <v>0</v>
      </c>
      <c r="AM125" s="36">
        <f>IFERROR(Tab_Expost[[#This Row],[Área
 '[m2']]]*AH125,0)</f>
        <v>0</v>
      </c>
      <c r="AR125" s="20">
        <f t="shared" si="1"/>
        <v>114</v>
      </c>
    </row>
    <row r="126" spans="2:44" x14ac:dyDescent="0.2">
      <c r="B126" s="27" t="str">
        <f>IF(Tab_Exante[[#This Row],[Número  CE]]="","",_xlfn.CONCAT(Início!$G$10," | ",Início!$I$10," | ","0",AR126))</f>
        <v/>
      </c>
      <c r="C126" s="33"/>
      <c r="D126" s="29"/>
      <c r="E126" s="62"/>
      <c r="F126" s="62"/>
      <c r="G126" s="62"/>
      <c r="H126" s="63"/>
      <c r="I126" s="63"/>
      <c r="J126" s="63"/>
      <c r="K12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2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26" s="62"/>
      <c r="N126" s="84"/>
      <c r="O12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26" s="27" t="str">
        <f>IF(Tab_Exante[[#This Row],[ID]]="","",Tab_Exante[[#This Row],[ID]])</f>
        <v/>
      </c>
      <c r="R126" s="29"/>
      <c r="S126" s="29" t="str">
        <f>IF(Tab_Expost[[#This Row],[Número  CE]]="","",Tab_Exante[[#This Row],[Tipo de CE]])</f>
        <v/>
      </c>
      <c r="T126" s="66"/>
      <c r="U126" s="63"/>
      <c r="V126" s="67"/>
      <c r="W126" s="75"/>
      <c r="X126" s="68"/>
      <c r="Y126" s="59"/>
      <c r="Z12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2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2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26" s="27" t="str">
        <f>IF(Tab_Exante[[#This Row],[ID]]="","",Tab_Exante[[#This Row],[ID]])</f>
        <v/>
      </c>
      <c r="AE12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26" s="26" t="str">
        <f>IFERROR(IF((1-Tab_Expost[[#This Row],[Rácio]]/Tab_Exante[[#This Row],[Rácio]])&lt;0,0,(1-Tab_Expost[[#This Row],[Rácio]]/Tab_Exante[[#This Row],[Rácio]])),"")</f>
        <v/>
      </c>
      <c r="AG126" s="26"/>
      <c r="AH12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26" s="26"/>
      <c r="AJ126" s="26"/>
      <c r="AL126" s="36">
        <f>IFERROR(Tab_Exante[[#This Row],[Área
 '[m2']]]*Tab_Poupanças[[#This Row],[Projeto - Redução das necessidades de Energia Primária '[%']]],0)</f>
        <v>0</v>
      </c>
      <c r="AM126" s="36">
        <f>IFERROR(Tab_Expost[[#This Row],[Área
 '[m2']]]*AH126,0)</f>
        <v>0</v>
      </c>
      <c r="AR126" s="20">
        <f t="shared" si="1"/>
        <v>115</v>
      </c>
    </row>
    <row r="127" spans="2:44" x14ac:dyDescent="0.2">
      <c r="B127" s="27" t="str">
        <f>IF(Tab_Exante[[#This Row],[Número  CE]]="","",_xlfn.CONCAT(Início!$G$10," | ",Início!$I$10," | ","0",AR127))</f>
        <v/>
      </c>
      <c r="C127" s="33"/>
      <c r="D127" s="29"/>
      <c r="E127" s="62"/>
      <c r="F127" s="62"/>
      <c r="G127" s="62"/>
      <c r="H127" s="63"/>
      <c r="I127" s="63"/>
      <c r="J127" s="63"/>
      <c r="K12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2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27" s="62"/>
      <c r="N127" s="84"/>
      <c r="O12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27" s="27" t="str">
        <f>IF(Tab_Exante[[#This Row],[ID]]="","",Tab_Exante[[#This Row],[ID]])</f>
        <v/>
      </c>
      <c r="R127" s="29"/>
      <c r="S127" s="29" t="str">
        <f>IF(Tab_Expost[[#This Row],[Número  CE]]="","",Tab_Exante[[#This Row],[Tipo de CE]])</f>
        <v/>
      </c>
      <c r="T127" s="66"/>
      <c r="U127" s="63"/>
      <c r="V127" s="67"/>
      <c r="W127" s="75"/>
      <c r="X127" s="68"/>
      <c r="Y127" s="59"/>
      <c r="Z12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2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2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27" s="27" t="str">
        <f>IF(Tab_Exante[[#This Row],[ID]]="","",Tab_Exante[[#This Row],[ID]])</f>
        <v/>
      </c>
      <c r="AE12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27" s="26" t="str">
        <f>IFERROR(IF((1-Tab_Expost[[#This Row],[Rácio]]/Tab_Exante[[#This Row],[Rácio]])&lt;0,0,(1-Tab_Expost[[#This Row],[Rácio]]/Tab_Exante[[#This Row],[Rácio]])),"")</f>
        <v/>
      </c>
      <c r="AG127" s="26"/>
      <c r="AH12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27" s="26"/>
      <c r="AJ127" s="26"/>
      <c r="AL127" s="36">
        <f>IFERROR(Tab_Exante[[#This Row],[Área
 '[m2']]]*Tab_Poupanças[[#This Row],[Projeto - Redução das necessidades de Energia Primária '[%']]],0)</f>
        <v>0</v>
      </c>
      <c r="AM127" s="36">
        <f>IFERROR(Tab_Expost[[#This Row],[Área
 '[m2']]]*AH127,0)</f>
        <v>0</v>
      </c>
      <c r="AR127" s="20">
        <f t="shared" si="1"/>
        <v>116</v>
      </c>
    </row>
    <row r="128" spans="2:44" x14ac:dyDescent="0.2">
      <c r="B128" s="27" t="str">
        <f>IF(Tab_Exante[[#This Row],[Número  CE]]="","",_xlfn.CONCAT(Início!$G$10," | ",Início!$I$10," | ","0",AR128))</f>
        <v/>
      </c>
      <c r="C128" s="33"/>
      <c r="D128" s="29"/>
      <c r="E128" s="62"/>
      <c r="F128" s="62"/>
      <c r="G128" s="62"/>
      <c r="H128" s="63"/>
      <c r="I128" s="63"/>
      <c r="J128" s="63"/>
      <c r="K12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2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28" s="62"/>
      <c r="N128" s="84"/>
      <c r="O12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28" s="27" t="str">
        <f>IF(Tab_Exante[[#This Row],[ID]]="","",Tab_Exante[[#This Row],[ID]])</f>
        <v/>
      </c>
      <c r="R128" s="29"/>
      <c r="S128" s="29" t="str">
        <f>IF(Tab_Expost[[#This Row],[Número  CE]]="","",Tab_Exante[[#This Row],[Tipo de CE]])</f>
        <v/>
      </c>
      <c r="T128" s="66"/>
      <c r="U128" s="63"/>
      <c r="V128" s="67"/>
      <c r="W128" s="75"/>
      <c r="X128" s="68"/>
      <c r="Y128" s="59"/>
      <c r="Z12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2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2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28" s="27" t="str">
        <f>IF(Tab_Exante[[#This Row],[ID]]="","",Tab_Exante[[#This Row],[ID]])</f>
        <v/>
      </c>
      <c r="AE12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28" s="26" t="str">
        <f>IFERROR(IF((1-Tab_Expost[[#This Row],[Rácio]]/Tab_Exante[[#This Row],[Rácio]])&lt;0,0,(1-Tab_Expost[[#This Row],[Rácio]]/Tab_Exante[[#This Row],[Rácio]])),"")</f>
        <v/>
      </c>
      <c r="AG128" s="26"/>
      <c r="AH12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28" s="26"/>
      <c r="AJ128" s="26"/>
      <c r="AL128" s="36">
        <f>IFERROR(Tab_Exante[[#This Row],[Área
 '[m2']]]*Tab_Poupanças[[#This Row],[Projeto - Redução das necessidades de Energia Primária '[%']]],0)</f>
        <v>0</v>
      </c>
      <c r="AM128" s="36">
        <f>IFERROR(Tab_Expost[[#This Row],[Área
 '[m2']]]*AH128,0)</f>
        <v>0</v>
      </c>
      <c r="AR128" s="20">
        <f t="shared" si="1"/>
        <v>117</v>
      </c>
    </row>
    <row r="129" spans="2:44" x14ac:dyDescent="0.2">
      <c r="B129" s="27" t="str">
        <f>IF(Tab_Exante[[#This Row],[Número  CE]]="","",_xlfn.CONCAT(Início!$G$10," | ",Início!$I$10," | ","0",AR129))</f>
        <v/>
      </c>
      <c r="C129" s="33"/>
      <c r="D129" s="29"/>
      <c r="E129" s="62"/>
      <c r="F129" s="62"/>
      <c r="G129" s="62"/>
      <c r="H129" s="63"/>
      <c r="I129" s="63"/>
      <c r="J129" s="63"/>
      <c r="K12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2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29" s="62"/>
      <c r="N129" s="84"/>
      <c r="O12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29" s="27" t="str">
        <f>IF(Tab_Exante[[#This Row],[ID]]="","",Tab_Exante[[#This Row],[ID]])</f>
        <v/>
      </c>
      <c r="R129" s="29"/>
      <c r="S129" s="29" t="str">
        <f>IF(Tab_Expost[[#This Row],[Número  CE]]="","",Tab_Exante[[#This Row],[Tipo de CE]])</f>
        <v/>
      </c>
      <c r="T129" s="66"/>
      <c r="U129" s="63"/>
      <c r="V129" s="67"/>
      <c r="W129" s="75"/>
      <c r="X129" s="68"/>
      <c r="Y129" s="59"/>
      <c r="Z12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2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2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29" s="27" t="str">
        <f>IF(Tab_Exante[[#This Row],[ID]]="","",Tab_Exante[[#This Row],[ID]])</f>
        <v/>
      </c>
      <c r="AE12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29" s="26" t="str">
        <f>IFERROR(IF((1-Tab_Expost[[#This Row],[Rácio]]/Tab_Exante[[#This Row],[Rácio]])&lt;0,0,(1-Tab_Expost[[#This Row],[Rácio]]/Tab_Exante[[#This Row],[Rácio]])),"")</f>
        <v/>
      </c>
      <c r="AG129" s="26"/>
      <c r="AH12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29" s="26"/>
      <c r="AJ129" s="26"/>
      <c r="AL129" s="36">
        <f>IFERROR(Tab_Exante[[#This Row],[Área
 '[m2']]]*Tab_Poupanças[[#This Row],[Projeto - Redução das necessidades de Energia Primária '[%']]],0)</f>
        <v>0</v>
      </c>
      <c r="AM129" s="36">
        <f>IFERROR(Tab_Expost[[#This Row],[Área
 '[m2']]]*AH129,0)</f>
        <v>0</v>
      </c>
      <c r="AR129" s="20">
        <f t="shared" si="1"/>
        <v>118</v>
      </c>
    </row>
    <row r="130" spans="2:44" x14ac:dyDescent="0.2">
      <c r="B130" s="27" t="str">
        <f>IF(Tab_Exante[[#This Row],[Número  CE]]="","",_xlfn.CONCAT(Início!$G$10," | ",Início!$I$10," | ","0",AR130))</f>
        <v/>
      </c>
      <c r="C130" s="33"/>
      <c r="D130" s="29"/>
      <c r="E130" s="62"/>
      <c r="F130" s="62"/>
      <c r="G130" s="62"/>
      <c r="H130" s="63"/>
      <c r="I130" s="63"/>
      <c r="J130" s="63"/>
      <c r="K13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3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30" s="62"/>
      <c r="N130" s="84"/>
      <c r="O13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30" s="27" t="str">
        <f>IF(Tab_Exante[[#This Row],[ID]]="","",Tab_Exante[[#This Row],[ID]])</f>
        <v/>
      </c>
      <c r="R130" s="29"/>
      <c r="S130" s="29" t="str">
        <f>IF(Tab_Expost[[#This Row],[Número  CE]]="","",Tab_Exante[[#This Row],[Tipo de CE]])</f>
        <v/>
      </c>
      <c r="T130" s="66"/>
      <c r="U130" s="63"/>
      <c r="V130" s="67"/>
      <c r="W130" s="75"/>
      <c r="X130" s="68"/>
      <c r="Y130" s="59"/>
      <c r="Z13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3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3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30" s="27" t="str">
        <f>IF(Tab_Exante[[#This Row],[ID]]="","",Tab_Exante[[#This Row],[ID]])</f>
        <v/>
      </c>
      <c r="AE13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30" s="26" t="str">
        <f>IFERROR(IF((1-Tab_Expost[[#This Row],[Rácio]]/Tab_Exante[[#This Row],[Rácio]])&lt;0,0,(1-Tab_Expost[[#This Row],[Rácio]]/Tab_Exante[[#This Row],[Rácio]])),"")</f>
        <v/>
      </c>
      <c r="AG130" s="26"/>
      <c r="AH13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30" s="26"/>
      <c r="AJ130" s="26"/>
      <c r="AL130" s="36">
        <f>IFERROR(Tab_Exante[[#This Row],[Área
 '[m2']]]*Tab_Poupanças[[#This Row],[Projeto - Redução das necessidades de Energia Primária '[%']]],0)</f>
        <v>0</v>
      </c>
      <c r="AM130" s="36">
        <f>IFERROR(Tab_Expost[[#This Row],[Área
 '[m2']]]*AH130,0)</f>
        <v>0</v>
      </c>
      <c r="AR130" s="20">
        <f t="shared" si="1"/>
        <v>119</v>
      </c>
    </row>
    <row r="131" spans="2:44" x14ac:dyDescent="0.2">
      <c r="B131" s="27" t="str">
        <f>IF(Tab_Exante[[#This Row],[Número  CE]]="","",_xlfn.CONCAT(Início!$G$10," | ",Início!$I$10," | ","0",AR131))</f>
        <v/>
      </c>
      <c r="C131" s="33"/>
      <c r="D131" s="29"/>
      <c r="E131" s="62"/>
      <c r="F131" s="62"/>
      <c r="G131" s="62"/>
      <c r="H131" s="63"/>
      <c r="I131" s="63"/>
      <c r="J131" s="63"/>
      <c r="K13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3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31" s="62"/>
      <c r="N131" s="84"/>
      <c r="O13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31" s="27" t="str">
        <f>IF(Tab_Exante[[#This Row],[ID]]="","",Tab_Exante[[#This Row],[ID]])</f>
        <v/>
      </c>
      <c r="R131" s="29"/>
      <c r="S131" s="29" t="str">
        <f>IF(Tab_Expost[[#This Row],[Número  CE]]="","",Tab_Exante[[#This Row],[Tipo de CE]])</f>
        <v/>
      </c>
      <c r="T131" s="66"/>
      <c r="U131" s="63"/>
      <c r="V131" s="67"/>
      <c r="W131" s="75"/>
      <c r="X131" s="68"/>
      <c r="Y131" s="59"/>
      <c r="Z13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3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3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31" s="27" t="str">
        <f>IF(Tab_Exante[[#This Row],[ID]]="","",Tab_Exante[[#This Row],[ID]])</f>
        <v/>
      </c>
      <c r="AE13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31" s="26" t="str">
        <f>IFERROR(IF((1-Tab_Expost[[#This Row],[Rácio]]/Tab_Exante[[#This Row],[Rácio]])&lt;0,0,(1-Tab_Expost[[#This Row],[Rácio]]/Tab_Exante[[#This Row],[Rácio]])),"")</f>
        <v/>
      </c>
      <c r="AG131" s="26"/>
      <c r="AH13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31" s="26"/>
      <c r="AJ131" s="26"/>
      <c r="AL131" s="36">
        <f>IFERROR(Tab_Exante[[#This Row],[Área
 '[m2']]]*Tab_Poupanças[[#This Row],[Projeto - Redução das necessidades de Energia Primária '[%']]],0)</f>
        <v>0</v>
      </c>
      <c r="AM131" s="36">
        <f>IFERROR(Tab_Expost[[#This Row],[Área
 '[m2']]]*AH131,0)</f>
        <v>0</v>
      </c>
      <c r="AR131" s="20">
        <f t="shared" si="1"/>
        <v>120</v>
      </c>
    </row>
    <row r="132" spans="2:44" x14ac:dyDescent="0.2">
      <c r="B132" s="27" t="str">
        <f>IF(Tab_Exante[[#This Row],[Número  CE]]="","",_xlfn.CONCAT(Início!$G$10," | ",Início!$I$10," | ","0",AR132))</f>
        <v/>
      </c>
      <c r="C132" s="33"/>
      <c r="D132" s="29"/>
      <c r="E132" s="62"/>
      <c r="F132" s="62"/>
      <c r="G132" s="62"/>
      <c r="H132" s="63"/>
      <c r="I132" s="63"/>
      <c r="J132" s="63"/>
      <c r="K13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3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32" s="62"/>
      <c r="N132" s="84"/>
      <c r="O13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32" s="27" t="str">
        <f>IF(Tab_Exante[[#This Row],[ID]]="","",Tab_Exante[[#This Row],[ID]])</f>
        <v/>
      </c>
      <c r="R132" s="29"/>
      <c r="S132" s="29" t="str">
        <f>IF(Tab_Expost[[#This Row],[Número  CE]]="","",Tab_Exante[[#This Row],[Tipo de CE]])</f>
        <v/>
      </c>
      <c r="T132" s="66"/>
      <c r="U132" s="63"/>
      <c r="V132" s="67"/>
      <c r="W132" s="75"/>
      <c r="X132" s="68"/>
      <c r="Y132" s="59"/>
      <c r="Z13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3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3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32" s="27" t="str">
        <f>IF(Tab_Exante[[#This Row],[ID]]="","",Tab_Exante[[#This Row],[ID]])</f>
        <v/>
      </c>
      <c r="AE13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32" s="26" t="str">
        <f>IFERROR(IF((1-Tab_Expost[[#This Row],[Rácio]]/Tab_Exante[[#This Row],[Rácio]])&lt;0,0,(1-Tab_Expost[[#This Row],[Rácio]]/Tab_Exante[[#This Row],[Rácio]])),"")</f>
        <v/>
      </c>
      <c r="AG132" s="26"/>
      <c r="AH13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32" s="26"/>
      <c r="AJ132" s="26"/>
      <c r="AL132" s="36">
        <f>IFERROR(Tab_Exante[[#This Row],[Área
 '[m2']]]*Tab_Poupanças[[#This Row],[Projeto - Redução das necessidades de Energia Primária '[%']]],0)</f>
        <v>0</v>
      </c>
      <c r="AM132" s="36">
        <f>IFERROR(Tab_Expost[[#This Row],[Área
 '[m2']]]*AH132,0)</f>
        <v>0</v>
      </c>
      <c r="AR132" s="20">
        <f t="shared" si="1"/>
        <v>121</v>
      </c>
    </row>
    <row r="133" spans="2:44" x14ac:dyDescent="0.2">
      <c r="B133" s="27" t="str">
        <f>IF(Tab_Exante[[#This Row],[Número  CE]]="","",_xlfn.CONCAT(Início!$G$10," | ",Início!$I$10," | ","0",AR133))</f>
        <v/>
      </c>
      <c r="C133" s="33"/>
      <c r="D133" s="29"/>
      <c r="E133" s="62"/>
      <c r="F133" s="62"/>
      <c r="G133" s="62"/>
      <c r="H133" s="63"/>
      <c r="I133" s="63"/>
      <c r="J133" s="63"/>
      <c r="K13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3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33" s="62"/>
      <c r="N133" s="84"/>
      <c r="O13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33" s="27" t="str">
        <f>IF(Tab_Exante[[#This Row],[ID]]="","",Tab_Exante[[#This Row],[ID]])</f>
        <v/>
      </c>
      <c r="R133" s="29"/>
      <c r="S133" s="29" t="str">
        <f>IF(Tab_Expost[[#This Row],[Número  CE]]="","",Tab_Exante[[#This Row],[Tipo de CE]])</f>
        <v/>
      </c>
      <c r="T133" s="66"/>
      <c r="U133" s="63"/>
      <c r="V133" s="67"/>
      <c r="W133" s="75"/>
      <c r="X133" s="68"/>
      <c r="Y133" s="59"/>
      <c r="Z13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3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3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33" s="27" t="str">
        <f>IF(Tab_Exante[[#This Row],[ID]]="","",Tab_Exante[[#This Row],[ID]])</f>
        <v/>
      </c>
      <c r="AE13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33" s="26" t="str">
        <f>IFERROR(IF((1-Tab_Expost[[#This Row],[Rácio]]/Tab_Exante[[#This Row],[Rácio]])&lt;0,0,(1-Tab_Expost[[#This Row],[Rácio]]/Tab_Exante[[#This Row],[Rácio]])),"")</f>
        <v/>
      </c>
      <c r="AG133" s="26"/>
      <c r="AH13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33" s="26"/>
      <c r="AJ133" s="26"/>
      <c r="AL133" s="36">
        <f>IFERROR(Tab_Exante[[#This Row],[Área
 '[m2']]]*Tab_Poupanças[[#This Row],[Projeto - Redução das necessidades de Energia Primária '[%']]],0)</f>
        <v>0</v>
      </c>
      <c r="AM133" s="36">
        <f>IFERROR(Tab_Expost[[#This Row],[Área
 '[m2']]]*AH133,0)</f>
        <v>0</v>
      </c>
      <c r="AR133" s="20">
        <f t="shared" si="1"/>
        <v>122</v>
      </c>
    </row>
    <row r="134" spans="2:44" x14ac:dyDescent="0.2">
      <c r="B134" s="27" t="str">
        <f>IF(Tab_Exante[[#This Row],[Número  CE]]="","",_xlfn.CONCAT(Início!$G$10," | ",Início!$I$10," | ","0",AR134))</f>
        <v/>
      </c>
      <c r="C134" s="33"/>
      <c r="D134" s="29"/>
      <c r="E134" s="62"/>
      <c r="F134" s="62"/>
      <c r="G134" s="62"/>
      <c r="H134" s="63"/>
      <c r="I134" s="63"/>
      <c r="J134" s="63"/>
      <c r="K13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3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34" s="62"/>
      <c r="N134" s="84"/>
      <c r="O13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34" s="27" t="str">
        <f>IF(Tab_Exante[[#This Row],[ID]]="","",Tab_Exante[[#This Row],[ID]])</f>
        <v/>
      </c>
      <c r="R134" s="29"/>
      <c r="S134" s="29" t="str">
        <f>IF(Tab_Expost[[#This Row],[Número  CE]]="","",Tab_Exante[[#This Row],[Tipo de CE]])</f>
        <v/>
      </c>
      <c r="T134" s="66"/>
      <c r="U134" s="63"/>
      <c r="V134" s="67"/>
      <c r="W134" s="75"/>
      <c r="X134" s="68"/>
      <c r="Y134" s="59"/>
      <c r="Z13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3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3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34" s="27" t="str">
        <f>IF(Tab_Exante[[#This Row],[ID]]="","",Tab_Exante[[#This Row],[ID]])</f>
        <v/>
      </c>
      <c r="AE13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34" s="26" t="str">
        <f>IFERROR(IF((1-Tab_Expost[[#This Row],[Rácio]]/Tab_Exante[[#This Row],[Rácio]])&lt;0,0,(1-Tab_Expost[[#This Row],[Rácio]]/Tab_Exante[[#This Row],[Rácio]])),"")</f>
        <v/>
      </c>
      <c r="AG134" s="26"/>
      <c r="AH13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34" s="26"/>
      <c r="AJ134" s="26"/>
      <c r="AL134" s="36">
        <f>IFERROR(Tab_Exante[[#This Row],[Área
 '[m2']]]*Tab_Poupanças[[#This Row],[Projeto - Redução das necessidades de Energia Primária '[%']]],0)</f>
        <v>0</v>
      </c>
      <c r="AM134" s="36">
        <f>IFERROR(Tab_Expost[[#This Row],[Área
 '[m2']]]*AH134,0)</f>
        <v>0</v>
      </c>
      <c r="AR134" s="20">
        <f t="shared" si="1"/>
        <v>123</v>
      </c>
    </row>
    <row r="135" spans="2:44" x14ac:dyDescent="0.2">
      <c r="B135" s="27" t="str">
        <f>IF(Tab_Exante[[#This Row],[Número  CE]]="","",_xlfn.CONCAT(Início!$G$10," | ",Início!$I$10," | ","0",AR135))</f>
        <v/>
      </c>
      <c r="C135" s="33"/>
      <c r="D135" s="29"/>
      <c r="E135" s="62"/>
      <c r="F135" s="62"/>
      <c r="G135" s="62"/>
      <c r="H135" s="63"/>
      <c r="I135" s="63"/>
      <c r="J135" s="63"/>
      <c r="K13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3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35" s="62"/>
      <c r="N135" s="84"/>
      <c r="O13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35" s="27" t="str">
        <f>IF(Tab_Exante[[#This Row],[ID]]="","",Tab_Exante[[#This Row],[ID]])</f>
        <v/>
      </c>
      <c r="R135" s="29"/>
      <c r="S135" s="29" t="str">
        <f>IF(Tab_Expost[[#This Row],[Número  CE]]="","",Tab_Exante[[#This Row],[Tipo de CE]])</f>
        <v/>
      </c>
      <c r="T135" s="66"/>
      <c r="U135" s="63"/>
      <c r="V135" s="67"/>
      <c r="W135" s="75"/>
      <c r="X135" s="68"/>
      <c r="Y135" s="59"/>
      <c r="Z13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3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3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35" s="27" t="str">
        <f>IF(Tab_Exante[[#This Row],[ID]]="","",Tab_Exante[[#This Row],[ID]])</f>
        <v/>
      </c>
      <c r="AE13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35" s="26" t="str">
        <f>IFERROR(IF((1-Tab_Expost[[#This Row],[Rácio]]/Tab_Exante[[#This Row],[Rácio]])&lt;0,0,(1-Tab_Expost[[#This Row],[Rácio]]/Tab_Exante[[#This Row],[Rácio]])),"")</f>
        <v/>
      </c>
      <c r="AG135" s="26"/>
      <c r="AH13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35" s="26"/>
      <c r="AJ135" s="26"/>
      <c r="AL135" s="36">
        <f>IFERROR(Tab_Exante[[#This Row],[Área
 '[m2']]]*Tab_Poupanças[[#This Row],[Projeto - Redução das necessidades de Energia Primária '[%']]],0)</f>
        <v>0</v>
      </c>
      <c r="AM135" s="36">
        <f>IFERROR(Tab_Expost[[#This Row],[Área
 '[m2']]]*AH135,0)</f>
        <v>0</v>
      </c>
      <c r="AR135" s="20">
        <f t="shared" si="1"/>
        <v>124</v>
      </c>
    </row>
    <row r="136" spans="2:44" x14ac:dyDescent="0.2">
      <c r="B136" s="27" t="str">
        <f>IF(Tab_Exante[[#This Row],[Número  CE]]="","",_xlfn.CONCAT(Início!$G$10," | ",Início!$I$10," | ","0",AR136))</f>
        <v/>
      </c>
      <c r="C136" s="33"/>
      <c r="D136" s="29"/>
      <c r="E136" s="62"/>
      <c r="F136" s="62"/>
      <c r="G136" s="62"/>
      <c r="H136" s="63"/>
      <c r="I136" s="63"/>
      <c r="J136" s="63"/>
      <c r="K13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3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36" s="62"/>
      <c r="N136" s="84"/>
      <c r="O13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36" s="27" t="str">
        <f>IF(Tab_Exante[[#This Row],[ID]]="","",Tab_Exante[[#This Row],[ID]])</f>
        <v/>
      </c>
      <c r="R136" s="29"/>
      <c r="S136" s="29" t="str">
        <f>IF(Tab_Expost[[#This Row],[Número  CE]]="","",Tab_Exante[[#This Row],[Tipo de CE]])</f>
        <v/>
      </c>
      <c r="T136" s="66"/>
      <c r="U136" s="63"/>
      <c r="V136" s="67"/>
      <c r="W136" s="75"/>
      <c r="X136" s="68"/>
      <c r="Y136" s="59"/>
      <c r="Z13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3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3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36" s="27" t="str">
        <f>IF(Tab_Exante[[#This Row],[ID]]="","",Tab_Exante[[#This Row],[ID]])</f>
        <v/>
      </c>
      <c r="AE13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36" s="26" t="str">
        <f>IFERROR(IF((1-Tab_Expost[[#This Row],[Rácio]]/Tab_Exante[[#This Row],[Rácio]])&lt;0,0,(1-Tab_Expost[[#This Row],[Rácio]]/Tab_Exante[[#This Row],[Rácio]])),"")</f>
        <v/>
      </c>
      <c r="AG136" s="26"/>
      <c r="AH13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36" s="26"/>
      <c r="AJ136" s="26"/>
      <c r="AL136" s="36">
        <f>IFERROR(Tab_Exante[[#This Row],[Área
 '[m2']]]*Tab_Poupanças[[#This Row],[Projeto - Redução das necessidades de Energia Primária '[%']]],0)</f>
        <v>0</v>
      </c>
      <c r="AM136" s="36">
        <f>IFERROR(Tab_Expost[[#This Row],[Área
 '[m2']]]*AH136,0)</f>
        <v>0</v>
      </c>
      <c r="AR136" s="20">
        <f t="shared" si="1"/>
        <v>125</v>
      </c>
    </row>
    <row r="137" spans="2:44" x14ac:dyDescent="0.2">
      <c r="B137" s="27" t="str">
        <f>IF(Tab_Exante[[#This Row],[Número  CE]]="","",_xlfn.CONCAT(Início!$G$10," | ",Início!$I$10," | ","0",AR137))</f>
        <v/>
      </c>
      <c r="C137" s="33"/>
      <c r="D137" s="29"/>
      <c r="E137" s="62"/>
      <c r="F137" s="62"/>
      <c r="G137" s="62"/>
      <c r="H137" s="63"/>
      <c r="I137" s="63"/>
      <c r="J137" s="63"/>
      <c r="K13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3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37" s="62"/>
      <c r="N137" s="84"/>
      <c r="O13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37" s="27" t="str">
        <f>IF(Tab_Exante[[#This Row],[ID]]="","",Tab_Exante[[#This Row],[ID]])</f>
        <v/>
      </c>
      <c r="R137" s="29"/>
      <c r="S137" s="29" t="str">
        <f>IF(Tab_Expost[[#This Row],[Número  CE]]="","",Tab_Exante[[#This Row],[Tipo de CE]])</f>
        <v/>
      </c>
      <c r="T137" s="66"/>
      <c r="U137" s="63"/>
      <c r="V137" s="67"/>
      <c r="W137" s="75"/>
      <c r="X137" s="68"/>
      <c r="Y137" s="59"/>
      <c r="Z13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3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3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37" s="27" t="str">
        <f>IF(Tab_Exante[[#This Row],[ID]]="","",Tab_Exante[[#This Row],[ID]])</f>
        <v/>
      </c>
      <c r="AE13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37" s="26" t="str">
        <f>IFERROR(IF((1-Tab_Expost[[#This Row],[Rácio]]/Tab_Exante[[#This Row],[Rácio]])&lt;0,0,(1-Tab_Expost[[#This Row],[Rácio]]/Tab_Exante[[#This Row],[Rácio]])),"")</f>
        <v/>
      </c>
      <c r="AG137" s="26"/>
      <c r="AH13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37" s="26"/>
      <c r="AJ137" s="26"/>
      <c r="AL137" s="36">
        <f>IFERROR(Tab_Exante[[#This Row],[Área
 '[m2']]]*Tab_Poupanças[[#This Row],[Projeto - Redução das necessidades de Energia Primária '[%']]],0)</f>
        <v>0</v>
      </c>
      <c r="AM137" s="36">
        <f>IFERROR(Tab_Expost[[#This Row],[Área
 '[m2']]]*AH137,0)</f>
        <v>0</v>
      </c>
      <c r="AR137" s="20">
        <f t="shared" si="1"/>
        <v>126</v>
      </c>
    </row>
    <row r="138" spans="2:44" x14ac:dyDescent="0.2">
      <c r="B138" s="27" t="str">
        <f>IF(Tab_Exante[[#This Row],[Número  CE]]="","",_xlfn.CONCAT(Início!$G$10," | ",Início!$I$10," | ","0",AR138))</f>
        <v/>
      </c>
      <c r="C138" s="33"/>
      <c r="D138" s="29"/>
      <c r="E138" s="62"/>
      <c r="F138" s="62"/>
      <c r="G138" s="62"/>
      <c r="H138" s="63"/>
      <c r="I138" s="63"/>
      <c r="J138" s="63"/>
      <c r="K13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3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38" s="62"/>
      <c r="N138" s="84"/>
      <c r="O13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38" s="27" t="str">
        <f>IF(Tab_Exante[[#This Row],[ID]]="","",Tab_Exante[[#This Row],[ID]])</f>
        <v/>
      </c>
      <c r="R138" s="29"/>
      <c r="S138" s="29" t="str">
        <f>IF(Tab_Expost[[#This Row],[Número  CE]]="","",Tab_Exante[[#This Row],[Tipo de CE]])</f>
        <v/>
      </c>
      <c r="T138" s="66"/>
      <c r="U138" s="63"/>
      <c r="V138" s="67"/>
      <c r="W138" s="75"/>
      <c r="X138" s="68"/>
      <c r="Y138" s="59"/>
      <c r="Z13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3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3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38" s="27" t="str">
        <f>IF(Tab_Exante[[#This Row],[ID]]="","",Tab_Exante[[#This Row],[ID]])</f>
        <v/>
      </c>
      <c r="AE13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38" s="26" t="str">
        <f>IFERROR(IF((1-Tab_Expost[[#This Row],[Rácio]]/Tab_Exante[[#This Row],[Rácio]])&lt;0,0,(1-Tab_Expost[[#This Row],[Rácio]]/Tab_Exante[[#This Row],[Rácio]])),"")</f>
        <v/>
      </c>
      <c r="AG138" s="26"/>
      <c r="AH13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38" s="26"/>
      <c r="AJ138" s="26"/>
      <c r="AL138" s="36">
        <f>IFERROR(Tab_Exante[[#This Row],[Área
 '[m2']]]*Tab_Poupanças[[#This Row],[Projeto - Redução das necessidades de Energia Primária '[%']]],0)</f>
        <v>0</v>
      </c>
      <c r="AM138" s="36">
        <f>IFERROR(Tab_Expost[[#This Row],[Área
 '[m2']]]*AH138,0)</f>
        <v>0</v>
      </c>
      <c r="AR138" s="20">
        <f t="shared" si="1"/>
        <v>127</v>
      </c>
    </row>
    <row r="139" spans="2:44" x14ac:dyDescent="0.2">
      <c r="B139" s="27" t="str">
        <f>IF(Tab_Exante[[#This Row],[Número  CE]]="","",_xlfn.CONCAT(Início!$G$10," | ",Início!$I$10," | ","0",AR139))</f>
        <v/>
      </c>
      <c r="C139" s="33"/>
      <c r="D139" s="29"/>
      <c r="E139" s="62"/>
      <c r="F139" s="62"/>
      <c r="G139" s="62"/>
      <c r="H139" s="63"/>
      <c r="I139" s="63"/>
      <c r="J139" s="63"/>
      <c r="K13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3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39" s="62"/>
      <c r="N139" s="84"/>
      <c r="O13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39" s="27" t="str">
        <f>IF(Tab_Exante[[#This Row],[ID]]="","",Tab_Exante[[#This Row],[ID]])</f>
        <v/>
      </c>
      <c r="R139" s="29"/>
      <c r="S139" s="29" t="str">
        <f>IF(Tab_Expost[[#This Row],[Número  CE]]="","",Tab_Exante[[#This Row],[Tipo de CE]])</f>
        <v/>
      </c>
      <c r="T139" s="66"/>
      <c r="U139" s="63"/>
      <c r="V139" s="67"/>
      <c r="W139" s="75"/>
      <c r="X139" s="68"/>
      <c r="Y139" s="59"/>
      <c r="Z13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3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3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39" s="27" t="str">
        <f>IF(Tab_Exante[[#This Row],[ID]]="","",Tab_Exante[[#This Row],[ID]])</f>
        <v/>
      </c>
      <c r="AE13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39" s="26" t="str">
        <f>IFERROR(IF((1-Tab_Expost[[#This Row],[Rácio]]/Tab_Exante[[#This Row],[Rácio]])&lt;0,0,(1-Tab_Expost[[#This Row],[Rácio]]/Tab_Exante[[#This Row],[Rácio]])),"")</f>
        <v/>
      </c>
      <c r="AG139" s="26"/>
      <c r="AH13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39" s="26"/>
      <c r="AJ139" s="26"/>
      <c r="AL139" s="36">
        <f>IFERROR(Tab_Exante[[#This Row],[Área
 '[m2']]]*Tab_Poupanças[[#This Row],[Projeto - Redução das necessidades de Energia Primária '[%']]],0)</f>
        <v>0</v>
      </c>
      <c r="AM139" s="36">
        <f>IFERROR(Tab_Expost[[#This Row],[Área
 '[m2']]]*AH139,0)</f>
        <v>0</v>
      </c>
      <c r="AR139" s="20">
        <f t="shared" si="1"/>
        <v>128</v>
      </c>
    </row>
    <row r="140" spans="2:44" x14ac:dyDescent="0.2">
      <c r="B140" s="27" t="str">
        <f>IF(Tab_Exante[[#This Row],[Número  CE]]="","",_xlfn.CONCAT(Início!$G$10," | ",Início!$I$10," | ","0",AR140))</f>
        <v/>
      </c>
      <c r="C140" s="33"/>
      <c r="D140" s="29"/>
      <c r="E140" s="62"/>
      <c r="F140" s="62"/>
      <c r="G140" s="62"/>
      <c r="H140" s="63"/>
      <c r="I140" s="63"/>
      <c r="J140" s="63"/>
      <c r="K14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4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40" s="62"/>
      <c r="N140" s="84"/>
      <c r="O14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40" s="27" t="str">
        <f>IF(Tab_Exante[[#This Row],[ID]]="","",Tab_Exante[[#This Row],[ID]])</f>
        <v/>
      </c>
      <c r="R140" s="29"/>
      <c r="S140" s="29" t="str">
        <f>IF(Tab_Expost[[#This Row],[Número  CE]]="","",Tab_Exante[[#This Row],[Tipo de CE]])</f>
        <v/>
      </c>
      <c r="T140" s="66"/>
      <c r="U140" s="63"/>
      <c r="V140" s="67"/>
      <c r="W140" s="75"/>
      <c r="X140" s="68"/>
      <c r="Y140" s="59"/>
      <c r="Z14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4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4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40" s="27" t="str">
        <f>IF(Tab_Exante[[#This Row],[ID]]="","",Tab_Exante[[#This Row],[ID]])</f>
        <v/>
      </c>
      <c r="AE14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40" s="26" t="str">
        <f>IFERROR(IF((1-Tab_Expost[[#This Row],[Rácio]]/Tab_Exante[[#This Row],[Rácio]])&lt;0,0,(1-Tab_Expost[[#This Row],[Rácio]]/Tab_Exante[[#This Row],[Rácio]])),"")</f>
        <v/>
      </c>
      <c r="AG140" s="26"/>
      <c r="AH14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40" s="26"/>
      <c r="AJ140" s="26"/>
      <c r="AL140" s="36">
        <f>IFERROR(Tab_Exante[[#This Row],[Área
 '[m2']]]*Tab_Poupanças[[#This Row],[Projeto - Redução das necessidades de Energia Primária '[%']]],0)</f>
        <v>0</v>
      </c>
      <c r="AM140" s="36">
        <f>IFERROR(Tab_Expost[[#This Row],[Área
 '[m2']]]*AH140,0)</f>
        <v>0</v>
      </c>
      <c r="AR140" s="20">
        <f t="shared" si="1"/>
        <v>129</v>
      </c>
    </row>
    <row r="141" spans="2:44" x14ac:dyDescent="0.2">
      <c r="B141" s="27" t="str">
        <f>IF(Tab_Exante[[#This Row],[Número  CE]]="","",_xlfn.CONCAT(Início!$G$10," | ",Início!$I$10," | ","0",AR141))</f>
        <v/>
      </c>
      <c r="C141" s="33"/>
      <c r="D141" s="29"/>
      <c r="E141" s="62"/>
      <c r="F141" s="62"/>
      <c r="G141" s="62"/>
      <c r="H141" s="63"/>
      <c r="I141" s="63"/>
      <c r="J141" s="63"/>
      <c r="K14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4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41" s="62"/>
      <c r="N141" s="84"/>
      <c r="O14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41" s="27" t="str">
        <f>IF(Tab_Exante[[#This Row],[ID]]="","",Tab_Exante[[#This Row],[ID]])</f>
        <v/>
      </c>
      <c r="R141" s="29"/>
      <c r="S141" s="29" t="str">
        <f>IF(Tab_Expost[[#This Row],[Número  CE]]="","",Tab_Exante[[#This Row],[Tipo de CE]])</f>
        <v/>
      </c>
      <c r="T141" s="66"/>
      <c r="U141" s="63"/>
      <c r="V141" s="67"/>
      <c r="W141" s="75"/>
      <c r="X141" s="68"/>
      <c r="Y141" s="59"/>
      <c r="Z14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4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4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41" s="27" t="str">
        <f>IF(Tab_Exante[[#This Row],[ID]]="","",Tab_Exante[[#This Row],[ID]])</f>
        <v/>
      </c>
      <c r="AE14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41" s="26" t="str">
        <f>IFERROR(IF((1-Tab_Expost[[#This Row],[Rácio]]/Tab_Exante[[#This Row],[Rácio]])&lt;0,0,(1-Tab_Expost[[#This Row],[Rácio]]/Tab_Exante[[#This Row],[Rácio]])),"")</f>
        <v/>
      </c>
      <c r="AG141" s="26"/>
      <c r="AH14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41" s="26"/>
      <c r="AJ141" s="26"/>
      <c r="AL141" s="36">
        <f>IFERROR(Tab_Exante[[#This Row],[Área
 '[m2']]]*Tab_Poupanças[[#This Row],[Projeto - Redução das necessidades de Energia Primária '[%']]],0)</f>
        <v>0</v>
      </c>
      <c r="AM141" s="36">
        <f>IFERROR(Tab_Expost[[#This Row],[Área
 '[m2']]]*AH141,0)</f>
        <v>0</v>
      </c>
      <c r="AR141" s="20">
        <f t="shared" si="1"/>
        <v>130</v>
      </c>
    </row>
    <row r="142" spans="2:44" x14ac:dyDescent="0.2">
      <c r="B142" s="27" t="str">
        <f>IF(Tab_Exante[[#This Row],[Número  CE]]="","",_xlfn.CONCAT(Início!$G$10," | ",Início!$I$10," | ","0",AR142))</f>
        <v/>
      </c>
      <c r="C142" s="33"/>
      <c r="D142" s="29"/>
      <c r="E142" s="62"/>
      <c r="F142" s="62"/>
      <c r="G142" s="62"/>
      <c r="H142" s="63"/>
      <c r="I142" s="63"/>
      <c r="J142" s="63"/>
      <c r="K14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4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42" s="62"/>
      <c r="N142" s="84"/>
      <c r="O14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42" s="27" t="str">
        <f>IF(Tab_Exante[[#This Row],[ID]]="","",Tab_Exante[[#This Row],[ID]])</f>
        <v/>
      </c>
      <c r="R142" s="29"/>
      <c r="S142" s="29" t="str">
        <f>IF(Tab_Expost[[#This Row],[Número  CE]]="","",Tab_Exante[[#This Row],[Tipo de CE]])</f>
        <v/>
      </c>
      <c r="T142" s="66"/>
      <c r="U142" s="63"/>
      <c r="V142" s="67"/>
      <c r="W142" s="75"/>
      <c r="X142" s="68"/>
      <c r="Y142" s="59"/>
      <c r="Z14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4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4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42" s="27" t="str">
        <f>IF(Tab_Exante[[#This Row],[ID]]="","",Tab_Exante[[#This Row],[ID]])</f>
        <v/>
      </c>
      <c r="AE14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42" s="26" t="str">
        <f>IFERROR(IF((1-Tab_Expost[[#This Row],[Rácio]]/Tab_Exante[[#This Row],[Rácio]])&lt;0,0,(1-Tab_Expost[[#This Row],[Rácio]]/Tab_Exante[[#This Row],[Rácio]])),"")</f>
        <v/>
      </c>
      <c r="AG142" s="26"/>
      <c r="AH14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42" s="26"/>
      <c r="AJ142" s="26"/>
      <c r="AL142" s="36">
        <f>IFERROR(Tab_Exante[[#This Row],[Área
 '[m2']]]*Tab_Poupanças[[#This Row],[Projeto - Redução das necessidades de Energia Primária '[%']]],0)</f>
        <v>0</v>
      </c>
      <c r="AM142" s="36">
        <f>IFERROR(Tab_Expost[[#This Row],[Área
 '[m2']]]*AH142,0)</f>
        <v>0</v>
      </c>
      <c r="AR142" s="20">
        <f t="shared" si="1"/>
        <v>131</v>
      </c>
    </row>
    <row r="143" spans="2:44" x14ac:dyDescent="0.2">
      <c r="B143" s="27" t="str">
        <f>IF(Tab_Exante[[#This Row],[Número  CE]]="","",_xlfn.CONCAT(Início!$G$10," | ",Início!$I$10," | ","0",AR143))</f>
        <v/>
      </c>
      <c r="C143" s="33"/>
      <c r="D143" s="29"/>
      <c r="E143" s="62"/>
      <c r="F143" s="62"/>
      <c r="G143" s="62"/>
      <c r="H143" s="63"/>
      <c r="I143" s="63"/>
      <c r="J143" s="63"/>
      <c r="K14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4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43" s="62"/>
      <c r="N143" s="84"/>
      <c r="O14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43" s="27" t="str">
        <f>IF(Tab_Exante[[#This Row],[ID]]="","",Tab_Exante[[#This Row],[ID]])</f>
        <v/>
      </c>
      <c r="R143" s="29"/>
      <c r="S143" s="29" t="str">
        <f>IF(Tab_Expost[[#This Row],[Número  CE]]="","",Tab_Exante[[#This Row],[Tipo de CE]])</f>
        <v/>
      </c>
      <c r="T143" s="66"/>
      <c r="U143" s="63"/>
      <c r="V143" s="67"/>
      <c r="W143" s="75"/>
      <c r="X143" s="68"/>
      <c r="Y143" s="59"/>
      <c r="Z14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4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4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43" s="27" t="str">
        <f>IF(Tab_Exante[[#This Row],[ID]]="","",Tab_Exante[[#This Row],[ID]])</f>
        <v/>
      </c>
      <c r="AE14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43" s="26" t="str">
        <f>IFERROR(IF((1-Tab_Expost[[#This Row],[Rácio]]/Tab_Exante[[#This Row],[Rácio]])&lt;0,0,(1-Tab_Expost[[#This Row],[Rácio]]/Tab_Exante[[#This Row],[Rácio]])),"")</f>
        <v/>
      </c>
      <c r="AG143" s="26"/>
      <c r="AH14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43" s="26"/>
      <c r="AJ143" s="26"/>
      <c r="AL143" s="36">
        <f>IFERROR(Tab_Exante[[#This Row],[Área
 '[m2']]]*Tab_Poupanças[[#This Row],[Projeto - Redução das necessidades de Energia Primária '[%']]],0)</f>
        <v>0</v>
      </c>
      <c r="AM143" s="36">
        <f>IFERROR(Tab_Expost[[#This Row],[Área
 '[m2']]]*AH143,0)</f>
        <v>0</v>
      </c>
      <c r="AR143" s="20">
        <f t="shared" ref="AR143:AR206" si="2">+AR142+1</f>
        <v>132</v>
      </c>
    </row>
    <row r="144" spans="2:44" x14ac:dyDescent="0.2">
      <c r="B144" s="27" t="str">
        <f>IF(Tab_Exante[[#This Row],[Número  CE]]="","",_xlfn.CONCAT(Início!$G$10," | ",Início!$I$10," | ","0",AR144))</f>
        <v/>
      </c>
      <c r="C144" s="33"/>
      <c r="D144" s="29"/>
      <c r="E144" s="62"/>
      <c r="F144" s="62"/>
      <c r="G144" s="62"/>
      <c r="H144" s="63"/>
      <c r="I144" s="63"/>
      <c r="J144" s="63"/>
      <c r="K14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4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44" s="62"/>
      <c r="N144" s="84"/>
      <c r="O14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44" s="27" t="str">
        <f>IF(Tab_Exante[[#This Row],[ID]]="","",Tab_Exante[[#This Row],[ID]])</f>
        <v/>
      </c>
      <c r="R144" s="29"/>
      <c r="S144" s="29" t="str">
        <f>IF(Tab_Expost[[#This Row],[Número  CE]]="","",Tab_Exante[[#This Row],[Tipo de CE]])</f>
        <v/>
      </c>
      <c r="T144" s="66"/>
      <c r="U144" s="63"/>
      <c r="V144" s="67"/>
      <c r="W144" s="75"/>
      <c r="X144" s="68"/>
      <c r="Y144" s="59"/>
      <c r="Z14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4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4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44" s="27" t="str">
        <f>IF(Tab_Exante[[#This Row],[ID]]="","",Tab_Exante[[#This Row],[ID]])</f>
        <v/>
      </c>
      <c r="AE14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44" s="26" t="str">
        <f>IFERROR(IF((1-Tab_Expost[[#This Row],[Rácio]]/Tab_Exante[[#This Row],[Rácio]])&lt;0,0,(1-Tab_Expost[[#This Row],[Rácio]]/Tab_Exante[[#This Row],[Rácio]])),"")</f>
        <v/>
      </c>
      <c r="AG144" s="26"/>
      <c r="AH14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44" s="26"/>
      <c r="AJ144" s="26"/>
      <c r="AL144" s="36">
        <f>IFERROR(Tab_Exante[[#This Row],[Área
 '[m2']]]*Tab_Poupanças[[#This Row],[Projeto - Redução das necessidades de Energia Primária '[%']]],0)</f>
        <v>0</v>
      </c>
      <c r="AM144" s="36">
        <f>IFERROR(Tab_Expost[[#This Row],[Área
 '[m2']]]*AH144,0)</f>
        <v>0</v>
      </c>
      <c r="AR144" s="20">
        <f t="shared" si="2"/>
        <v>133</v>
      </c>
    </row>
    <row r="145" spans="2:44" x14ac:dyDescent="0.2">
      <c r="B145" s="27" t="str">
        <f>IF(Tab_Exante[[#This Row],[Número  CE]]="","",_xlfn.CONCAT(Início!$G$10," | ",Início!$I$10," | ","0",AR145))</f>
        <v/>
      </c>
      <c r="C145" s="33"/>
      <c r="D145" s="29"/>
      <c r="E145" s="62"/>
      <c r="F145" s="62"/>
      <c r="G145" s="62"/>
      <c r="H145" s="63"/>
      <c r="I145" s="63"/>
      <c r="J145" s="63"/>
      <c r="K14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4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45" s="62"/>
      <c r="N145" s="84"/>
      <c r="O14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45" s="27" t="str">
        <f>IF(Tab_Exante[[#This Row],[ID]]="","",Tab_Exante[[#This Row],[ID]])</f>
        <v/>
      </c>
      <c r="R145" s="29"/>
      <c r="S145" s="29" t="str">
        <f>IF(Tab_Expost[[#This Row],[Número  CE]]="","",Tab_Exante[[#This Row],[Tipo de CE]])</f>
        <v/>
      </c>
      <c r="T145" s="66"/>
      <c r="U145" s="63"/>
      <c r="V145" s="67"/>
      <c r="W145" s="75"/>
      <c r="X145" s="68"/>
      <c r="Y145" s="59"/>
      <c r="Z14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4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4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45" s="27" t="str">
        <f>IF(Tab_Exante[[#This Row],[ID]]="","",Tab_Exante[[#This Row],[ID]])</f>
        <v/>
      </c>
      <c r="AE14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45" s="26" t="str">
        <f>IFERROR(IF((1-Tab_Expost[[#This Row],[Rácio]]/Tab_Exante[[#This Row],[Rácio]])&lt;0,0,(1-Tab_Expost[[#This Row],[Rácio]]/Tab_Exante[[#This Row],[Rácio]])),"")</f>
        <v/>
      </c>
      <c r="AG145" s="26"/>
      <c r="AH14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45" s="26"/>
      <c r="AJ145" s="26"/>
      <c r="AL145" s="36">
        <f>IFERROR(Tab_Exante[[#This Row],[Área
 '[m2']]]*Tab_Poupanças[[#This Row],[Projeto - Redução das necessidades de Energia Primária '[%']]],0)</f>
        <v>0</v>
      </c>
      <c r="AM145" s="36">
        <f>IFERROR(Tab_Expost[[#This Row],[Área
 '[m2']]]*AH145,0)</f>
        <v>0</v>
      </c>
      <c r="AR145" s="20">
        <f t="shared" si="2"/>
        <v>134</v>
      </c>
    </row>
    <row r="146" spans="2:44" x14ac:dyDescent="0.2">
      <c r="B146" s="27" t="str">
        <f>IF(Tab_Exante[[#This Row],[Número  CE]]="","",_xlfn.CONCAT(Início!$G$10," | ",Início!$I$10," | ","0",AR146))</f>
        <v/>
      </c>
      <c r="C146" s="33"/>
      <c r="D146" s="29"/>
      <c r="E146" s="62"/>
      <c r="F146" s="62"/>
      <c r="G146" s="62"/>
      <c r="H146" s="63"/>
      <c r="I146" s="63"/>
      <c r="J146" s="63"/>
      <c r="K14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4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46" s="62"/>
      <c r="N146" s="84"/>
      <c r="O14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46" s="27" t="str">
        <f>IF(Tab_Exante[[#This Row],[ID]]="","",Tab_Exante[[#This Row],[ID]])</f>
        <v/>
      </c>
      <c r="R146" s="29"/>
      <c r="S146" s="29" t="str">
        <f>IF(Tab_Expost[[#This Row],[Número  CE]]="","",Tab_Exante[[#This Row],[Tipo de CE]])</f>
        <v/>
      </c>
      <c r="T146" s="66"/>
      <c r="U146" s="63"/>
      <c r="V146" s="67"/>
      <c r="W146" s="75"/>
      <c r="X146" s="68"/>
      <c r="Y146" s="59"/>
      <c r="Z14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4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4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46" s="27" t="str">
        <f>IF(Tab_Exante[[#This Row],[ID]]="","",Tab_Exante[[#This Row],[ID]])</f>
        <v/>
      </c>
      <c r="AE14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46" s="26" t="str">
        <f>IFERROR(IF((1-Tab_Expost[[#This Row],[Rácio]]/Tab_Exante[[#This Row],[Rácio]])&lt;0,0,(1-Tab_Expost[[#This Row],[Rácio]]/Tab_Exante[[#This Row],[Rácio]])),"")</f>
        <v/>
      </c>
      <c r="AG146" s="26"/>
      <c r="AH14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46" s="26"/>
      <c r="AJ146" s="26"/>
      <c r="AL146" s="36">
        <f>IFERROR(Tab_Exante[[#This Row],[Área
 '[m2']]]*Tab_Poupanças[[#This Row],[Projeto - Redução das necessidades de Energia Primária '[%']]],0)</f>
        <v>0</v>
      </c>
      <c r="AM146" s="36">
        <f>IFERROR(Tab_Expost[[#This Row],[Área
 '[m2']]]*AH146,0)</f>
        <v>0</v>
      </c>
      <c r="AR146" s="20">
        <f t="shared" si="2"/>
        <v>135</v>
      </c>
    </row>
    <row r="147" spans="2:44" x14ac:dyDescent="0.2">
      <c r="B147" s="27" t="str">
        <f>IF(Tab_Exante[[#This Row],[Número  CE]]="","",_xlfn.CONCAT(Início!$G$10," | ",Início!$I$10," | ","0",AR147))</f>
        <v/>
      </c>
      <c r="C147" s="33"/>
      <c r="D147" s="29"/>
      <c r="E147" s="62"/>
      <c r="F147" s="62"/>
      <c r="G147" s="62"/>
      <c r="H147" s="63"/>
      <c r="I147" s="63"/>
      <c r="J147" s="63"/>
      <c r="K14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4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47" s="62"/>
      <c r="N147" s="84"/>
      <c r="O14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47" s="27" t="str">
        <f>IF(Tab_Exante[[#This Row],[ID]]="","",Tab_Exante[[#This Row],[ID]])</f>
        <v/>
      </c>
      <c r="R147" s="29"/>
      <c r="S147" s="29" t="str">
        <f>IF(Tab_Expost[[#This Row],[Número  CE]]="","",Tab_Exante[[#This Row],[Tipo de CE]])</f>
        <v/>
      </c>
      <c r="T147" s="66"/>
      <c r="U147" s="63"/>
      <c r="V147" s="67"/>
      <c r="W147" s="75"/>
      <c r="X147" s="68"/>
      <c r="Y147" s="59"/>
      <c r="Z14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4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4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47" s="27" t="str">
        <f>IF(Tab_Exante[[#This Row],[ID]]="","",Tab_Exante[[#This Row],[ID]])</f>
        <v/>
      </c>
      <c r="AE14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47" s="26" t="str">
        <f>IFERROR(IF((1-Tab_Expost[[#This Row],[Rácio]]/Tab_Exante[[#This Row],[Rácio]])&lt;0,0,(1-Tab_Expost[[#This Row],[Rácio]]/Tab_Exante[[#This Row],[Rácio]])),"")</f>
        <v/>
      </c>
      <c r="AG147" s="26"/>
      <c r="AH14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47" s="26"/>
      <c r="AJ147" s="26"/>
      <c r="AL147" s="36">
        <f>IFERROR(Tab_Exante[[#This Row],[Área
 '[m2']]]*Tab_Poupanças[[#This Row],[Projeto - Redução das necessidades de Energia Primária '[%']]],0)</f>
        <v>0</v>
      </c>
      <c r="AM147" s="36">
        <f>IFERROR(Tab_Expost[[#This Row],[Área
 '[m2']]]*AH147,0)</f>
        <v>0</v>
      </c>
      <c r="AR147" s="20">
        <f t="shared" si="2"/>
        <v>136</v>
      </c>
    </row>
    <row r="148" spans="2:44" x14ac:dyDescent="0.2">
      <c r="B148" s="27" t="str">
        <f>IF(Tab_Exante[[#This Row],[Número  CE]]="","",_xlfn.CONCAT(Início!$G$10," | ",Início!$I$10," | ","0",AR148))</f>
        <v/>
      </c>
      <c r="C148" s="33"/>
      <c r="D148" s="29"/>
      <c r="E148" s="62"/>
      <c r="F148" s="62"/>
      <c r="G148" s="62"/>
      <c r="H148" s="63"/>
      <c r="I148" s="63"/>
      <c r="J148" s="63"/>
      <c r="K14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4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48" s="62"/>
      <c r="N148" s="84"/>
      <c r="O14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48" s="27" t="str">
        <f>IF(Tab_Exante[[#This Row],[ID]]="","",Tab_Exante[[#This Row],[ID]])</f>
        <v/>
      </c>
      <c r="R148" s="29"/>
      <c r="S148" s="29" t="str">
        <f>IF(Tab_Expost[[#This Row],[Número  CE]]="","",Tab_Exante[[#This Row],[Tipo de CE]])</f>
        <v/>
      </c>
      <c r="T148" s="66"/>
      <c r="U148" s="63"/>
      <c r="V148" s="67"/>
      <c r="W148" s="75"/>
      <c r="X148" s="68"/>
      <c r="Y148" s="59"/>
      <c r="Z14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4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4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48" s="27" t="str">
        <f>IF(Tab_Exante[[#This Row],[ID]]="","",Tab_Exante[[#This Row],[ID]])</f>
        <v/>
      </c>
      <c r="AE14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48" s="26" t="str">
        <f>IFERROR(IF((1-Tab_Expost[[#This Row],[Rácio]]/Tab_Exante[[#This Row],[Rácio]])&lt;0,0,(1-Tab_Expost[[#This Row],[Rácio]]/Tab_Exante[[#This Row],[Rácio]])),"")</f>
        <v/>
      </c>
      <c r="AG148" s="26"/>
      <c r="AH14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48" s="26"/>
      <c r="AJ148" s="26"/>
      <c r="AL148" s="36">
        <f>IFERROR(Tab_Exante[[#This Row],[Área
 '[m2']]]*Tab_Poupanças[[#This Row],[Projeto - Redução das necessidades de Energia Primária '[%']]],0)</f>
        <v>0</v>
      </c>
      <c r="AM148" s="36">
        <f>IFERROR(Tab_Expost[[#This Row],[Área
 '[m2']]]*AH148,0)</f>
        <v>0</v>
      </c>
      <c r="AR148" s="20">
        <f t="shared" si="2"/>
        <v>137</v>
      </c>
    </row>
    <row r="149" spans="2:44" x14ac:dyDescent="0.2">
      <c r="B149" s="27" t="str">
        <f>IF(Tab_Exante[[#This Row],[Número  CE]]="","",_xlfn.CONCAT(Início!$G$10," | ",Início!$I$10," | ","0",AR149))</f>
        <v/>
      </c>
      <c r="C149" s="33"/>
      <c r="D149" s="29"/>
      <c r="E149" s="62"/>
      <c r="F149" s="62"/>
      <c r="G149" s="62"/>
      <c r="H149" s="63"/>
      <c r="I149" s="63"/>
      <c r="J149" s="63"/>
      <c r="K14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4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49" s="62"/>
      <c r="N149" s="84"/>
      <c r="O14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49" s="27" t="str">
        <f>IF(Tab_Exante[[#This Row],[ID]]="","",Tab_Exante[[#This Row],[ID]])</f>
        <v/>
      </c>
      <c r="R149" s="29"/>
      <c r="S149" s="29" t="str">
        <f>IF(Tab_Expost[[#This Row],[Número  CE]]="","",Tab_Exante[[#This Row],[Tipo de CE]])</f>
        <v/>
      </c>
      <c r="T149" s="66"/>
      <c r="U149" s="63"/>
      <c r="V149" s="67"/>
      <c r="W149" s="75"/>
      <c r="X149" s="68"/>
      <c r="Y149" s="59"/>
      <c r="Z14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4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4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49" s="27" t="str">
        <f>IF(Tab_Exante[[#This Row],[ID]]="","",Tab_Exante[[#This Row],[ID]])</f>
        <v/>
      </c>
      <c r="AE14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49" s="26" t="str">
        <f>IFERROR(IF((1-Tab_Expost[[#This Row],[Rácio]]/Tab_Exante[[#This Row],[Rácio]])&lt;0,0,(1-Tab_Expost[[#This Row],[Rácio]]/Tab_Exante[[#This Row],[Rácio]])),"")</f>
        <v/>
      </c>
      <c r="AG149" s="26"/>
      <c r="AH14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49" s="26"/>
      <c r="AJ149" s="26"/>
      <c r="AL149" s="36">
        <f>IFERROR(Tab_Exante[[#This Row],[Área
 '[m2']]]*Tab_Poupanças[[#This Row],[Projeto - Redução das necessidades de Energia Primária '[%']]],0)</f>
        <v>0</v>
      </c>
      <c r="AM149" s="36">
        <f>IFERROR(Tab_Expost[[#This Row],[Área
 '[m2']]]*AH149,0)</f>
        <v>0</v>
      </c>
      <c r="AR149" s="20">
        <f t="shared" si="2"/>
        <v>138</v>
      </c>
    </row>
    <row r="150" spans="2:44" x14ac:dyDescent="0.2">
      <c r="B150" s="27" t="str">
        <f>IF(Tab_Exante[[#This Row],[Número  CE]]="","",_xlfn.CONCAT(Início!$G$10," | ",Início!$I$10," | ","0",AR150))</f>
        <v/>
      </c>
      <c r="C150" s="33"/>
      <c r="D150" s="29"/>
      <c r="E150" s="62"/>
      <c r="F150" s="62"/>
      <c r="G150" s="62"/>
      <c r="H150" s="63"/>
      <c r="I150" s="63"/>
      <c r="J150" s="63"/>
      <c r="K15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5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50" s="62"/>
      <c r="N150" s="84"/>
      <c r="O15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50" s="27" t="str">
        <f>IF(Tab_Exante[[#This Row],[ID]]="","",Tab_Exante[[#This Row],[ID]])</f>
        <v/>
      </c>
      <c r="R150" s="29"/>
      <c r="S150" s="29" t="str">
        <f>IF(Tab_Expost[[#This Row],[Número  CE]]="","",Tab_Exante[[#This Row],[Tipo de CE]])</f>
        <v/>
      </c>
      <c r="T150" s="66"/>
      <c r="U150" s="63"/>
      <c r="V150" s="67"/>
      <c r="W150" s="75"/>
      <c r="X150" s="68"/>
      <c r="Y150" s="59"/>
      <c r="Z15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5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5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50" s="27" t="str">
        <f>IF(Tab_Exante[[#This Row],[ID]]="","",Tab_Exante[[#This Row],[ID]])</f>
        <v/>
      </c>
      <c r="AE15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50" s="26" t="str">
        <f>IFERROR(IF((1-Tab_Expost[[#This Row],[Rácio]]/Tab_Exante[[#This Row],[Rácio]])&lt;0,0,(1-Tab_Expost[[#This Row],[Rácio]]/Tab_Exante[[#This Row],[Rácio]])),"")</f>
        <v/>
      </c>
      <c r="AG150" s="26"/>
      <c r="AH15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50" s="26"/>
      <c r="AJ150" s="26"/>
      <c r="AL150" s="36">
        <f>IFERROR(Tab_Exante[[#This Row],[Área
 '[m2']]]*Tab_Poupanças[[#This Row],[Projeto - Redução das necessidades de Energia Primária '[%']]],0)</f>
        <v>0</v>
      </c>
      <c r="AM150" s="36">
        <f>IFERROR(Tab_Expost[[#This Row],[Área
 '[m2']]]*AH150,0)</f>
        <v>0</v>
      </c>
      <c r="AR150" s="20">
        <f t="shared" si="2"/>
        <v>139</v>
      </c>
    </row>
    <row r="151" spans="2:44" x14ac:dyDescent="0.2">
      <c r="B151" s="27" t="str">
        <f>IF(Tab_Exante[[#This Row],[Número  CE]]="","",_xlfn.CONCAT(Início!$G$10," | ",Início!$I$10," | ","0",AR151))</f>
        <v/>
      </c>
      <c r="C151" s="33"/>
      <c r="D151" s="29"/>
      <c r="E151" s="62"/>
      <c r="F151" s="62"/>
      <c r="G151" s="62"/>
      <c r="H151" s="63"/>
      <c r="I151" s="63"/>
      <c r="J151" s="63"/>
      <c r="K15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5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51" s="62"/>
      <c r="N151" s="84"/>
      <c r="O15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51" s="27" t="str">
        <f>IF(Tab_Exante[[#This Row],[ID]]="","",Tab_Exante[[#This Row],[ID]])</f>
        <v/>
      </c>
      <c r="R151" s="29"/>
      <c r="S151" s="29" t="str">
        <f>IF(Tab_Expost[[#This Row],[Número  CE]]="","",Tab_Exante[[#This Row],[Tipo de CE]])</f>
        <v/>
      </c>
      <c r="T151" s="66"/>
      <c r="U151" s="63"/>
      <c r="V151" s="67"/>
      <c r="W151" s="75"/>
      <c r="X151" s="68"/>
      <c r="Y151" s="59"/>
      <c r="Z15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5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5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51" s="27" t="str">
        <f>IF(Tab_Exante[[#This Row],[ID]]="","",Tab_Exante[[#This Row],[ID]])</f>
        <v/>
      </c>
      <c r="AE15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51" s="26" t="str">
        <f>IFERROR(IF((1-Tab_Expost[[#This Row],[Rácio]]/Tab_Exante[[#This Row],[Rácio]])&lt;0,0,(1-Tab_Expost[[#This Row],[Rácio]]/Tab_Exante[[#This Row],[Rácio]])),"")</f>
        <v/>
      </c>
      <c r="AG151" s="26"/>
      <c r="AH15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51" s="26"/>
      <c r="AJ151" s="26"/>
      <c r="AL151" s="36">
        <f>IFERROR(Tab_Exante[[#This Row],[Área
 '[m2']]]*Tab_Poupanças[[#This Row],[Projeto - Redução das necessidades de Energia Primária '[%']]],0)</f>
        <v>0</v>
      </c>
      <c r="AM151" s="36">
        <f>IFERROR(Tab_Expost[[#This Row],[Área
 '[m2']]]*AH151,0)</f>
        <v>0</v>
      </c>
      <c r="AR151" s="20">
        <f t="shared" si="2"/>
        <v>140</v>
      </c>
    </row>
    <row r="152" spans="2:44" x14ac:dyDescent="0.2">
      <c r="B152" s="27" t="str">
        <f>IF(Tab_Exante[[#This Row],[Número  CE]]="","",_xlfn.CONCAT(Início!$G$10," | ",Início!$I$10," | ","0",AR152))</f>
        <v/>
      </c>
      <c r="C152" s="33"/>
      <c r="D152" s="29"/>
      <c r="E152" s="62"/>
      <c r="F152" s="62"/>
      <c r="G152" s="62"/>
      <c r="H152" s="63"/>
      <c r="I152" s="63"/>
      <c r="J152" s="63"/>
      <c r="K15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5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52" s="62"/>
      <c r="N152" s="84"/>
      <c r="O15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52" s="27" t="str">
        <f>IF(Tab_Exante[[#This Row],[ID]]="","",Tab_Exante[[#This Row],[ID]])</f>
        <v/>
      </c>
      <c r="R152" s="29"/>
      <c r="S152" s="29" t="str">
        <f>IF(Tab_Expost[[#This Row],[Número  CE]]="","",Tab_Exante[[#This Row],[Tipo de CE]])</f>
        <v/>
      </c>
      <c r="T152" s="66"/>
      <c r="U152" s="63"/>
      <c r="V152" s="67"/>
      <c r="W152" s="75"/>
      <c r="X152" s="68"/>
      <c r="Y152" s="59"/>
      <c r="Z15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5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5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52" s="27" t="str">
        <f>IF(Tab_Exante[[#This Row],[ID]]="","",Tab_Exante[[#This Row],[ID]])</f>
        <v/>
      </c>
      <c r="AE15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52" s="26" t="str">
        <f>IFERROR(IF((1-Tab_Expost[[#This Row],[Rácio]]/Tab_Exante[[#This Row],[Rácio]])&lt;0,0,(1-Tab_Expost[[#This Row],[Rácio]]/Tab_Exante[[#This Row],[Rácio]])),"")</f>
        <v/>
      </c>
      <c r="AG152" s="26"/>
      <c r="AH15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52" s="26"/>
      <c r="AJ152" s="26"/>
      <c r="AL152" s="36">
        <f>IFERROR(Tab_Exante[[#This Row],[Área
 '[m2']]]*Tab_Poupanças[[#This Row],[Projeto - Redução das necessidades de Energia Primária '[%']]],0)</f>
        <v>0</v>
      </c>
      <c r="AM152" s="36">
        <f>IFERROR(Tab_Expost[[#This Row],[Área
 '[m2']]]*AH152,0)</f>
        <v>0</v>
      </c>
      <c r="AR152" s="20">
        <f t="shared" si="2"/>
        <v>141</v>
      </c>
    </row>
    <row r="153" spans="2:44" x14ac:dyDescent="0.2">
      <c r="B153" s="27" t="str">
        <f>IF(Tab_Exante[[#This Row],[Número  CE]]="","",_xlfn.CONCAT(Início!$G$10," | ",Início!$I$10," | ","0",AR153))</f>
        <v/>
      </c>
      <c r="C153" s="33"/>
      <c r="D153" s="29"/>
      <c r="E153" s="62"/>
      <c r="F153" s="62"/>
      <c r="G153" s="62"/>
      <c r="H153" s="63"/>
      <c r="I153" s="63"/>
      <c r="J153" s="63"/>
      <c r="K15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5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53" s="62"/>
      <c r="N153" s="84"/>
      <c r="O15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53" s="27" t="str">
        <f>IF(Tab_Exante[[#This Row],[ID]]="","",Tab_Exante[[#This Row],[ID]])</f>
        <v/>
      </c>
      <c r="R153" s="29"/>
      <c r="S153" s="29" t="str">
        <f>IF(Tab_Expost[[#This Row],[Número  CE]]="","",Tab_Exante[[#This Row],[Tipo de CE]])</f>
        <v/>
      </c>
      <c r="T153" s="66"/>
      <c r="U153" s="63"/>
      <c r="V153" s="67"/>
      <c r="W153" s="75"/>
      <c r="X153" s="68"/>
      <c r="Y153" s="59"/>
      <c r="Z15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5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5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53" s="27" t="str">
        <f>IF(Tab_Exante[[#This Row],[ID]]="","",Tab_Exante[[#This Row],[ID]])</f>
        <v/>
      </c>
      <c r="AE15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53" s="26" t="str">
        <f>IFERROR(IF((1-Tab_Expost[[#This Row],[Rácio]]/Tab_Exante[[#This Row],[Rácio]])&lt;0,0,(1-Tab_Expost[[#This Row],[Rácio]]/Tab_Exante[[#This Row],[Rácio]])),"")</f>
        <v/>
      </c>
      <c r="AG153" s="26"/>
      <c r="AH15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53" s="26"/>
      <c r="AJ153" s="26"/>
      <c r="AL153" s="36">
        <f>IFERROR(Tab_Exante[[#This Row],[Área
 '[m2']]]*Tab_Poupanças[[#This Row],[Projeto - Redução das necessidades de Energia Primária '[%']]],0)</f>
        <v>0</v>
      </c>
      <c r="AM153" s="36">
        <f>IFERROR(Tab_Expost[[#This Row],[Área
 '[m2']]]*AH153,0)</f>
        <v>0</v>
      </c>
      <c r="AR153" s="20">
        <f t="shared" si="2"/>
        <v>142</v>
      </c>
    </row>
    <row r="154" spans="2:44" x14ac:dyDescent="0.2">
      <c r="B154" s="27" t="str">
        <f>IF(Tab_Exante[[#This Row],[Número  CE]]="","",_xlfn.CONCAT(Início!$G$10," | ",Início!$I$10," | ","0",AR154))</f>
        <v/>
      </c>
      <c r="C154" s="33"/>
      <c r="D154" s="29"/>
      <c r="E154" s="62"/>
      <c r="F154" s="62"/>
      <c r="G154" s="62"/>
      <c r="H154" s="63"/>
      <c r="I154" s="63"/>
      <c r="J154" s="63"/>
      <c r="K15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5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54" s="62"/>
      <c r="N154" s="84"/>
      <c r="O15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54" s="27" t="str">
        <f>IF(Tab_Exante[[#This Row],[ID]]="","",Tab_Exante[[#This Row],[ID]])</f>
        <v/>
      </c>
      <c r="R154" s="29"/>
      <c r="S154" s="29" t="str">
        <f>IF(Tab_Expost[[#This Row],[Número  CE]]="","",Tab_Exante[[#This Row],[Tipo de CE]])</f>
        <v/>
      </c>
      <c r="T154" s="66"/>
      <c r="U154" s="63"/>
      <c r="V154" s="67"/>
      <c r="W154" s="75"/>
      <c r="X154" s="68"/>
      <c r="Y154" s="59"/>
      <c r="Z15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5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5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54" s="27" t="str">
        <f>IF(Tab_Exante[[#This Row],[ID]]="","",Tab_Exante[[#This Row],[ID]])</f>
        <v/>
      </c>
      <c r="AE15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54" s="26" t="str">
        <f>IFERROR(IF((1-Tab_Expost[[#This Row],[Rácio]]/Tab_Exante[[#This Row],[Rácio]])&lt;0,0,(1-Tab_Expost[[#This Row],[Rácio]]/Tab_Exante[[#This Row],[Rácio]])),"")</f>
        <v/>
      </c>
      <c r="AG154" s="26"/>
      <c r="AH15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54" s="26"/>
      <c r="AJ154" s="26"/>
      <c r="AL154" s="36">
        <f>IFERROR(Tab_Exante[[#This Row],[Área
 '[m2']]]*Tab_Poupanças[[#This Row],[Projeto - Redução das necessidades de Energia Primária '[%']]],0)</f>
        <v>0</v>
      </c>
      <c r="AM154" s="36">
        <f>IFERROR(Tab_Expost[[#This Row],[Área
 '[m2']]]*AH154,0)</f>
        <v>0</v>
      </c>
      <c r="AR154" s="20">
        <f t="shared" si="2"/>
        <v>143</v>
      </c>
    </row>
    <row r="155" spans="2:44" x14ac:dyDescent="0.2">
      <c r="B155" s="27" t="str">
        <f>IF(Tab_Exante[[#This Row],[Número  CE]]="","",_xlfn.CONCAT(Início!$G$10," | ",Início!$I$10," | ","0",AR155))</f>
        <v/>
      </c>
      <c r="C155" s="33"/>
      <c r="D155" s="29"/>
      <c r="E155" s="62"/>
      <c r="F155" s="62"/>
      <c r="G155" s="62"/>
      <c r="H155" s="63"/>
      <c r="I155" s="63"/>
      <c r="J155" s="63"/>
      <c r="K15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5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55" s="62"/>
      <c r="N155" s="84"/>
      <c r="O15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55" s="27" t="str">
        <f>IF(Tab_Exante[[#This Row],[ID]]="","",Tab_Exante[[#This Row],[ID]])</f>
        <v/>
      </c>
      <c r="R155" s="29"/>
      <c r="S155" s="29" t="str">
        <f>IF(Tab_Expost[[#This Row],[Número  CE]]="","",Tab_Exante[[#This Row],[Tipo de CE]])</f>
        <v/>
      </c>
      <c r="T155" s="66"/>
      <c r="U155" s="63"/>
      <c r="V155" s="67"/>
      <c r="W155" s="75"/>
      <c r="X155" s="68"/>
      <c r="Y155" s="59"/>
      <c r="Z15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5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5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55" s="27" t="str">
        <f>IF(Tab_Exante[[#This Row],[ID]]="","",Tab_Exante[[#This Row],[ID]])</f>
        <v/>
      </c>
      <c r="AE15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55" s="26" t="str">
        <f>IFERROR(IF((1-Tab_Expost[[#This Row],[Rácio]]/Tab_Exante[[#This Row],[Rácio]])&lt;0,0,(1-Tab_Expost[[#This Row],[Rácio]]/Tab_Exante[[#This Row],[Rácio]])),"")</f>
        <v/>
      </c>
      <c r="AG155" s="26"/>
      <c r="AH15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55" s="26"/>
      <c r="AJ155" s="26"/>
      <c r="AL155" s="36">
        <f>IFERROR(Tab_Exante[[#This Row],[Área
 '[m2']]]*Tab_Poupanças[[#This Row],[Projeto - Redução das necessidades de Energia Primária '[%']]],0)</f>
        <v>0</v>
      </c>
      <c r="AM155" s="36">
        <f>IFERROR(Tab_Expost[[#This Row],[Área
 '[m2']]]*AH155,0)</f>
        <v>0</v>
      </c>
      <c r="AR155" s="20">
        <f t="shared" si="2"/>
        <v>144</v>
      </c>
    </row>
    <row r="156" spans="2:44" x14ac:dyDescent="0.2">
      <c r="B156" s="27" t="str">
        <f>IF(Tab_Exante[[#This Row],[Número  CE]]="","",_xlfn.CONCAT(Início!$G$10," | ",Início!$I$10," | ","0",AR156))</f>
        <v/>
      </c>
      <c r="C156" s="33"/>
      <c r="D156" s="29"/>
      <c r="E156" s="62"/>
      <c r="F156" s="62"/>
      <c r="G156" s="62"/>
      <c r="H156" s="63"/>
      <c r="I156" s="63"/>
      <c r="J156" s="63"/>
      <c r="K15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5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56" s="62"/>
      <c r="N156" s="84"/>
      <c r="O15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56" s="27" t="str">
        <f>IF(Tab_Exante[[#This Row],[ID]]="","",Tab_Exante[[#This Row],[ID]])</f>
        <v/>
      </c>
      <c r="R156" s="29"/>
      <c r="S156" s="29" t="str">
        <f>IF(Tab_Expost[[#This Row],[Número  CE]]="","",Tab_Exante[[#This Row],[Tipo de CE]])</f>
        <v/>
      </c>
      <c r="T156" s="66"/>
      <c r="U156" s="63"/>
      <c r="V156" s="67"/>
      <c r="W156" s="75"/>
      <c r="X156" s="68"/>
      <c r="Y156" s="59"/>
      <c r="Z15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5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5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56" s="27" t="str">
        <f>IF(Tab_Exante[[#This Row],[ID]]="","",Tab_Exante[[#This Row],[ID]])</f>
        <v/>
      </c>
      <c r="AE15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56" s="26" t="str">
        <f>IFERROR(IF((1-Tab_Expost[[#This Row],[Rácio]]/Tab_Exante[[#This Row],[Rácio]])&lt;0,0,(1-Tab_Expost[[#This Row],[Rácio]]/Tab_Exante[[#This Row],[Rácio]])),"")</f>
        <v/>
      </c>
      <c r="AG156" s="26"/>
      <c r="AH15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56" s="26"/>
      <c r="AJ156" s="26"/>
      <c r="AL156" s="36">
        <f>IFERROR(Tab_Exante[[#This Row],[Área
 '[m2']]]*Tab_Poupanças[[#This Row],[Projeto - Redução das necessidades de Energia Primária '[%']]],0)</f>
        <v>0</v>
      </c>
      <c r="AM156" s="36">
        <f>IFERROR(Tab_Expost[[#This Row],[Área
 '[m2']]]*AH156,0)</f>
        <v>0</v>
      </c>
      <c r="AR156" s="20">
        <f t="shared" si="2"/>
        <v>145</v>
      </c>
    </row>
    <row r="157" spans="2:44" x14ac:dyDescent="0.2">
      <c r="B157" s="27" t="str">
        <f>IF(Tab_Exante[[#This Row],[Número  CE]]="","",_xlfn.CONCAT(Início!$G$10," | ",Início!$I$10," | ","0",AR157))</f>
        <v/>
      </c>
      <c r="C157" s="33"/>
      <c r="D157" s="29"/>
      <c r="E157" s="62"/>
      <c r="F157" s="62"/>
      <c r="G157" s="62"/>
      <c r="H157" s="63"/>
      <c r="I157" s="63"/>
      <c r="J157" s="63"/>
      <c r="K15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5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57" s="62"/>
      <c r="N157" s="84"/>
      <c r="O15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57" s="27" t="str">
        <f>IF(Tab_Exante[[#This Row],[ID]]="","",Tab_Exante[[#This Row],[ID]])</f>
        <v/>
      </c>
      <c r="R157" s="29"/>
      <c r="S157" s="29" t="str">
        <f>IF(Tab_Expost[[#This Row],[Número  CE]]="","",Tab_Exante[[#This Row],[Tipo de CE]])</f>
        <v/>
      </c>
      <c r="T157" s="66"/>
      <c r="U157" s="63"/>
      <c r="V157" s="67"/>
      <c r="W157" s="75"/>
      <c r="X157" s="68"/>
      <c r="Y157" s="59"/>
      <c r="Z15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5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5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57" s="27" t="str">
        <f>IF(Tab_Exante[[#This Row],[ID]]="","",Tab_Exante[[#This Row],[ID]])</f>
        <v/>
      </c>
      <c r="AE15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57" s="26" t="str">
        <f>IFERROR(IF((1-Tab_Expost[[#This Row],[Rácio]]/Tab_Exante[[#This Row],[Rácio]])&lt;0,0,(1-Tab_Expost[[#This Row],[Rácio]]/Tab_Exante[[#This Row],[Rácio]])),"")</f>
        <v/>
      </c>
      <c r="AG157" s="26"/>
      <c r="AH15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57" s="26"/>
      <c r="AJ157" s="26"/>
      <c r="AL157" s="36">
        <f>IFERROR(Tab_Exante[[#This Row],[Área
 '[m2']]]*Tab_Poupanças[[#This Row],[Projeto - Redução das necessidades de Energia Primária '[%']]],0)</f>
        <v>0</v>
      </c>
      <c r="AM157" s="36">
        <f>IFERROR(Tab_Expost[[#This Row],[Área
 '[m2']]]*AH157,0)</f>
        <v>0</v>
      </c>
      <c r="AR157" s="20">
        <f t="shared" si="2"/>
        <v>146</v>
      </c>
    </row>
    <row r="158" spans="2:44" x14ac:dyDescent="0.2">
      <c r="B158" s="27" t="str">
        <f>IF(Tab_Exante[[#This Row],[Número  CE]]="","",_xlfn.CONCAT(Início!$G$10," | ",Início!$I$10," | ","0",AR158))</f>
        <v/>
      </c>
      <c r="C158" s="33"/>
      <c r="D158" s="29"/>
      <c r="E158" s="62"/>
      <c r="F158" s="62"/>
      <c r="G158" s="62"/>
      <c r="H158" s="63"/>
      <c r="I158" s="63"/>
      <c r="J158" s="63"/>
      <c r="K15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5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58" s="62"/>
      <c r="N158" s="84"/>
      <c r="O15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58" s="27" t="str">
        <f>IF(Tab_Exante[[#This Row],[ID]]="","",Tab_Exante[[#This Row],[ID]])</f>
        <v/>
      </c>
      <c r="R158" s="29"/>
      <c r="S158" s="29" t="str">
        <f>IF(Tab_Expost[[#This Row],[Número  CE]]="","",Tab_Exante[[#This Row],[Tipo de CE]])</f>
        <v/>
      </c>
      <c r="T158" s="66"/>
      <c r="U158" s="63"/>
      <c r="V158" s="67"/>
      <c r="W158" s="75"/>
      <c r="X158" s="68"/>
      <c r="Y158" s="59"/>
      <c r="Z15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5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5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58" s="27" t="str">
        <f>IF(Tab_Exante[[#This Row],[ID]]="","",Tab_Exante[[#This Row],[ID]])</f>
        <v/>
      </c>
      <c r="AE15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58" s="26" t="str">
        <f>IFERROR(IF((1-Tab_Expost[[#This Row],[Rácio]]/Tab_Exante[[#This Row],[Rácio]])&lt;0,0,(1-Tab_Expost[[#This Row],[Rácio]]/Tab_Exante[[#This Row],[Rácio]])),"")</f>
        <v/>
      </c>
      <c r="AG158" s="26"/>
      <c r="AH15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58" s="26"/>
      <c r="AJ158" s="26"/>
      <c r="AL158" s="36">
        <f>IFERROR(Tab_Exante[[#This Row],[Área
 '[m2']]]*Tab_Poupanças[[#This Row],[Projeto - Redução das necessidades de Energia Primária '[%']]],0)</f>
        <v>0</v>
      </c>
      <c r="AM158" s="36">
        <f>IFERROR(Tab_Expost[[#This Row],[Área
 '[m2']]]*AH158,0)</f>
        <v>0</v>
      </c>
      <c r="AR158" s="20">
        <f t="shared" si="2"/>
        <v>147</v>
      </c>
    </row>
    <row r="159" spans="2:44" x14ac:dyDescent="0.2">
      <c r="B159" s="27" t="str">
        <f>IF(Tab_Exante[[#This Row],[Número  CE]]="","",_xlfn.CONCAT(Início!$G$10," | ",Início!$I$10," | ","0",AR159))</f>
        <v/>
      </c>
      <c r="C159" s="33"/>
      <c r="D159" s="29"/>
      <c r="E159" s="62"/>
      <c r="F159" s="62"/>
      <c r="G159" s="62"/>
      <c r="H159" s="63"/>
      <c r="I159" s="63"/>
      <c r="J159" s="63"/>
      <c r="K15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5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59" s="62"/>
      <c r="N159" s="84"/>
      <c r="O15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59" s="27" t="str">
        <f>IF(Tab_Exante[[#This Row],[ID]]="","",Tab_Exante[[#This Row],[ID]])</f>
        <v/>
      </c>
      <c r="R159" s="29"/>
      <c r="S159" s="29" t="str">
        <f>IF(Tab_Expost[[#This Row],[Número  CE]]="","",Tab_Exante[[#This Row],[Tipo de CE]])</f>
        <v/>
      </c>
      <c r="T159" s="66"/>
      <c r="U159" s="63"/>
      <c r="V159" s="67"/>
      <c r="W159" s="75"/>
      <c r="X159" s="68"/>
      <c r="Y159" s="59"/>
      <c r="Z15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5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5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59" s="27" t="str">
        <f>IF(Tab_Exante[[#This Row],[ID]]="","",Tab_Exante[[#This Row],[ID]])</f>
        <v/>
      </c>
      <c r="AE15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59" s="26" t="str">
        <f>IFERROR(IF((1-Tab_Expost[[#This Row],[Rácio]]/Tab_Exante[[#This Row],[Rácio]])&lt;0,0,(1-Tab_Expost[[#This Row],[Rácio]]/Tab_Exante[[#This Row],[Rácio]])),"")</f>
        <v/>
      </c>
      <c r="AG159" s="26"/>
      <c r="AH15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59" s="26"/>
      <c r="AJ159" s="26"/>
      <c r="AL159" s="36">
        <f>IFERROR(Tab_Exante[[#This Row],[Área
 '[m2']]]*Tab_Poupanças[[#This Row],[Projeto - Redução das necessidades de Energia Primária '[%']]],0)</f>
        <v>0</v>
      </c>
      <c r="AM159" s="36">
        <f>IFERROR(Tab_Expost[[#This Row],[Área
 '[m2']]]*AH159,0)</f>
        <v>0</v>
      </c>
      <c r="AR159" s="20">
        <f t="shared" si="2"/>
        <v>148</v>
      </c>
    </row>
    <row r="160" spans="2:44" x14ac:dyDescent="0.2">
      <c r="B160" s="27" t="str">
        <f>IF(Tab_Exante[[#This Row],[Número  CE]]="","",_xlfn.CONCAT(Início!$G$10," | ",Início!$I$10," | ","0",AR160))</f>
        <v/>
      </c>
      <c r="C160" s="33"/>
      <c r="D160" s="29"/>
      <c r="E160" s="62"/>
      <c r="F160" s="62"/>
      <c r="G160" s="62"/>
      <c r="H160" s="63"/>
      <c r="I160" s="63"/>
      <c r="J160" s="63"/>
      <c r="K16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6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60" s="62"/>
      <c r="N160" s="84"/>
      <c r="O16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60" s="27" t="str">
        <f>IF(Tab_Exante[[#This Row],[ID]]="","",Tab_Exante[[#This Row],[ID]])</f>
        <v/>
      </c>
      <c r="R160" s="29"/>
      <c r="S160" s="29" t="str">
        <f>IF(Tab_Expost[[#This Row],[Número  CE]]="","",Tab_Exante[[#This Row],[Tipo de CE]])</f>
        <v/>
      </c>
      <c r="T160" s="66"/>
      <c r="U160" s="63"/>
      <c r="V160" s="67"/>
      <c r="W160" s="75"/>
      <c r="X160" s="68"/>
      <c r="Y160" s="59"/>
      <c r="Z16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6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6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60" s="27" t="str">
        <f>IF(Tab_Exante[[#This Row],[ID]]="","",Tab_Exante[[#This Row],[ID]])</f>
        <v/>
      </c>
      <c r="AE16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60" s="26" t="str">
        <f>IFERROR(IF((1-Tab_Expost[[#This Row],[Rácio]]/Tab_Exante[[#This Row],[Rácio]])&lt;0,0,(1-Tab_Expost[[#This Row],[Rácio]]/Tab_Exante[[#This Row],[Rácio]])),"")</f>
        <v/>
      </c>
      <c r="AG160" s="26"/>
      <c r="AH16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60" s="26"/>
      <c r="AJ160" s="26"/>
      <c r="AL160" s="36">
        <f>IFERROR(Tab_Exante[[#This Row],[Área
 '[m2']]]*Tab_Poupanças[[#This Row],[Projeto - Redução das necessidades de Energia Primária '[%']]],0)</f>
        <v>0</v>
      </c>
      <c r="AM160" s="36">
        <f>IFERROR(Tab_Expost[[#This Row],[Área
 '[m2']]]*AH160,0)</f>
        <v>0</v>
      </c>
      <c r="AR160" s="20">
        <f t="shared" si="2"/>
        <v>149</v>
      </c>
    </row>
    <row r="161" spans="2:44" x14ac:dyDescent="0.2">
      <c r="B161" s="27" t="str">
        <f>IF(Tab_Exante[[#This Row],[Número  CE]]="","",_xlfn.CONCAT(Início!$G$10," | ",Início!$I$10," | ","0",AR161))</f>
        <v/>
      </c>
      <c r="C161" s="33"/>
      <c r="D161" s="29"/>
      <c r="E161" s="62"/>
      <c r="F161" s="62"/>
      <c r="G161" s="62"/>
      <c r="H161" s="63"/>
      <c r="I161" s="63"/>
      <c r="J161" s="63"/>
      <c r="K16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6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61" s="62"/>
      <c r="N161" s="84"/>
      <c r="O16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61" s="27" t="str">
        <f>IF(Tab_Exante[[#This Row],[ID]]="","",Tab_Exante[[#This Row],[ID]])</f>
        <v/>
      </c>
      <c r="R161" s="29"/>
      <c r="S161" s="29" t="str">
        <f>IF(Tab_Expost[[#This Row],[Número  CE]]="","",Tab_Exante[[#This Row],[Tipo de CE]])</f>
        <v/>
      </c>
      <c r="T161" s="66"/>
      <c r="U161" s="63"/>
      <c r="V161" s="67"/>
      <c r="W161" s="75"/>
      <c r="X161" s="68"/>
      <c r="Y161" s="59"/>
      <c r="Z16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6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6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61" s="27" t="str">
        <f>IF(Tab_Exante[[#This Row],[ID]]="","",Tab_Exante[[#This Row],[ID]])</f>
        <v/>
      </c>
      <c r="AE16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61" s="26" t="str">
        <f>IFERROR(IF((1-Tab_Expost[[#This Row],[Rácio]]/Tab_Exante[[#This Row],[Rácio]])&lt;0,0,(1-Tab_Expost[[#This Row],[Rácio]]/Tab_Exante[[#This Row],[Rácio]])),"")</f>
        <v/>
      </c>
      <c r="AG161" s="26"/>
      <c r="AH16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61" s="26"/>
      <c r="AJ161" s="26"/>
      <c r="AL161" s="36">
        <f>IFERROR(Tab_Exante[[#This Row],[Área
 '[m2']]]*Tab_Poupanças[[#This Row],[Projeto - Redução das necessidades de Energia Primária '[%']]],0)</f>
        <v>0</v>
      </c>
      <c r="AM161" s="36">
        <f>IFERROR(Tab_Expost[[#This Row],[Área
 '[m2']]]*AH161,0)</f>
        <v>0</v>
      </c>
      <c r="AR161" s="20">
        <f t="shared" si="2"/>
        <v>150</v>
      </c>
    </row>
    <row r="162" spans="2:44" x14ac:dyDescent="0.2">
      <c r="B162" s="27" t="str">
        <f>IF(Tab_Exante[[#This Row],[Número  CE]]="","",_xlfn.CONCAT(Início!$G$10," | ",Início!$I$10," | ","0",AR162))</f>
        <v/>
      </c>
      <c r="C162" s="33"/>
      <c r="D162" s="29"/>
      <c r="E162" s="62"/>
      <c r="F162" s="62"/>
      <c r="G162" s="62"/>
      <c r="H162" s="63"/>
      <c r="I162" s="63"/>
      <c r="J162" s="63"/>
      <c r="K16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6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62" s="62"/>
      <c r="N162" s="84"/>
      <c r="O16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62" s="27" t="str">
        <f>IF(Tab_Exante[[#This Row],[ID]]="","",Tab_Exante[[#This Row],[ID]])</f>
        <v/>
      </c>
      <c r="R162" s="29"/>
      <c r="S162" s="29" t="str">
        <f>IF(Tab_Expost[[#This Row],[Número  CE]]="","",Tab_Exante[[#This Row],[Tipo de CE]])</f>
        <v/>
      </c>
      <c r="T162" s="66"/>
      <c r="U162" s="63"/>
      <c r="V162" s="67"/>
      <c r="W162" s="75"/>
      <c r="X162" s="68"/>
      <c r="Y162" s="59"/>
      <c r="Z16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6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6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62" s="27" t="str">
        <f>IF(Tab_Exante[[#This Row],[ID]]="","",Tab_Exante[[#This Row],[ID]])</f>
        <v/>
      </c>
      <c r="AE16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62" s="26" t="str">
        <f>IFERROR(IF((1-Tab_Expost[[#This Row],[Rácio]]/Tab_Exante[[#This Row],[Rácio]])&lt;0,0,(1-Tab_Expost[[#This Row],[Rácio]]/Tab_Exante[[#This Row],[Rácio]])),"")</f>
        <v/>
      </c>
      <c r="AG162" s="26"/>
      <c r="AH16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62" s="26"/>
      <c r="AJ162" s="26"/>
      <c r="AL162" s="36">
        <f>IFERROR(Tab_Exante[[#This Row],[Área
 '[m2']]]*Tab_Poupanças[[#This Row],[Projeto - Redução das necessidades de Energia Primária '[%']]],0)</f>
        <v>0</v>
      </c>
      <c r="AM162" s="36">
        <f>IFERROR(Tab_Expost[[#This Row],[Área
 '[m2']]]*AH162,0)</f>
        <v>0</v>
      </c>
      <c r="AR162" s="20">
        <f t="shared" si="2"/>
        <v>151</v>
      </c>
    </row>
    <row r="163" spans="2:44" x14ac:dyDescent="0.2">
      <c r="B163" s="27" t="str">
        <f>IF(Tab_Exante[[#This Row],[Número  CE]]="","",_xlfn.CONCAT(Início!$G$10," | ",Início!$I$10," | ","0",AR163))</f>
        <v/>
      </c>
      <c r="C163" s="33"/>
      <c r="D163" s="29"/>
      <c r="E163" s="62"/>
      <c r="F163" s="62"/>
      <c r="G163" s="62"/>
      <c r="H163" s="63"/>
      <c r="I163" s="63"/>
      <c r="J163" s="63"/>
      <c r="K16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6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63" s="62"/>
      <c r="N163" s="84"/>
      <c r="O16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63" s="27" t="str">
        <f>IF(Tab_Exante[[#This Row],[ID]]="","",Tab_Exante[[#This Row],[ID]])</f>
        <v/>
      </c>
      <c r="R163" s="29"/>
      <c r="S163" s="29" t="str">
        <f>IF(Tab_Expost[[#This Row],[Número  CE]]="","",Tab_Exante[[#This Row],[Tipo de CE]])</f>
        <v/>
      </c>
      <c r="T163" s="66"/>
      <c r="U163" s="63"/>
      <c r="V163" s="67"/>
      <c r="W163" s="75"/>
      <c r="X163" s="68"/>
      <c r="Y163" s="59"/>
      <c r="Z16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6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6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63" s="27" t="str">
        <f>IF(Tab_Exante[[#This Row],[ID]]="","",Tab_Exante[[#This Row],[ID]])</f>
        <v/>
      </c>
      <c r="AE16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63" s="26" t="str">
        <f>IFERROR(IF((1-Tab_Expost[[#This Row],[Rácio]]/Tab_Exante[[#This Row],[Rácio]])&lt;0,0,(1-Tab_Expost[[#This Row],[Rácio]]/Tab_Exante[[#This Row],[Rácio]])),"")</f>
        <v/>
      </c>
      <c r="AG163" s="26"/>
      <c r="AH16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63" s="26"/>
      <c r="AJ163" s="26"/>
      <c r="AL163" s="36">
        <f>IFERROR(Tab_Exante[[#This Row],[Área
 '[m2']]]*Tab_Poupanças[[#This Row],[Projeto - Redução das necessidades de Energia Primária '[%']]],0)</f>
        <v>0</v>
      </c>
      <c r="AM163" s="36">
        <f>IFERROR(Tab_Expost[[#This Row],[Área
 '[m2']]]*AH163,0)</f>
        <v>0</v>
      </c>
      <c r="AR163" s="20">
        <f t="shared" si="2"/>
        <v>152</v>
      </c>
    </row>
    <row r="164" spans="2:44" x14ac:dyDescent="0.2">
      <c r="B164" s="27" t="str">
        <f>IF(Tab_Exante[[#This Row],[Número  CE]]="","",_xlfn.CONCAT(Início!$G$10," | ",Início!$I$10," | ","0",AR164))</f>
        <v/>
      </c>
      <c r="C164" s="33"/>
      <c r="D164" s="29"/>
      <c r="E164" s="62"/>
      <c r="F164" s="62"/>
      <c r="G164" s="62"/>
      <c r="H164" s="63"/>
      <c r="I164" s="63"/>
      <c r="J164" s="63"/>
      <c r="K16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6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64" s="62"/>
      <c r="N164" s="84"/>
      <c r="O16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64" s="27" t="str">
        <f>IF(Tab_Exante[[#This Row],[ID]]="","",Tab_Exante[[#This Row],[ID]])</f>
        <v/>
      </c>
      <c r="R164" s="29"/>
      <c r="S164" s="29" t="str">
        <f>IF(Tab_Expost[[#This Row],[Número  CE]]="","",Tab_Exante[[#This Row],[Tipo de CE]])</f>
        <v/>
      </c>
      <c r="T164" s="66"/>
      <c r="U164" s="63"/>
      <c r="V164" s="67"/>
      <c r="W164" s="75"/>
      <c r="X164" s="68"/>
      <c r="Y164" s="59"/>
      <c r="Z16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6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6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64" s="27" t="str">
        <f>IF(Tab_Exante[[#This Row],[ID]]="","",Tab_Exante[[#This Row],[ID]])</f>
        <v/>
      </c>
      <c r="AE16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64" s="26" t="str">
        <f>IFERROR(IF((1-Tab_Expost[[#This Row],[Rácio]]/Tab_Exante[[#This Row],[Rácio]])&lt;0,0,(1-Tab_Expost[[#This Row],[Rácio]]/Tab_Exante[[#This Row],[Rácio]])),"")</f>
        <v/>
      </c>
      <c r="AG164" s="26"/>
      <c r="AH16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64" s="26"/>
      <c r="AJ164" s="26"/>
      <c r="AL164" s="36">
        <f>IFERROR(Tab_Exante[[#This Row],[Área
 '[m2']]]*Tab_Poupanças[[#This Row],[Projeto - Redução das necessidades de Energia Primária '[%']]],0)</f>
        <v>0</v>
      </c>
      <c r="AM164" s="36">
        <f>IFERROR(Tab_Expost[[#This Row],[Área
 '[m2']]]*AH164,0)</f>
        <v>0</v>
      </c>
      <c r="AR164" s="20">
        <f t="shared" si="2"/>
        <v>153</v>
      </c>
    </row>
    <row r="165" spans="2:44" x14ac:dyDescent="0.2">
      <c r="B165" s="27" t="str">
        <f>IF(Tab_Exante[[#This Row],[Número  CE]]="","",_xlfn.CONCAT(Início!$G$10," | ",Início!$I$10," | ","0",AR165))</f>
        <v/>
      </c>
      <c r="C165" s="33"/>
      <c r="D165" s="29"/>
      <c r="E165" s="62"/>
      <c r="F165" s="62"/>
      <c r="G165" s="62"/>
      <c r="H165" s="63"/>
      <c r="I165" s="63"/>
      <c r="J165" s="63"/>
      <c r="K16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6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65" s="62"/>
      <c r="N165" s="84"/>
      <c r="O16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65" s="27" t="str">
        <f>IF(Tab_Exante[[#This Row],[ID]]="","",Tab_Exante[[#This Row],[ID]])</f>
        <v/>
      </c>
      <c r="R165" s="29"/>
      <c r="S165" s="29" t="str">
        <f>IF(Tab_Expost[[#This Row],[Número  CE]]="","",Tab_Exante[[#This Row],[Tipo de CE]])</f>
        <v/>
      </c>
      <c r="T165" s="66"/>
      <c r="U165" s="63"/>
      <c r="V165" s="67"/>
      <c r="W165" s="75"/>
      <c r="X165" s="68"/>
      <c r="Y165" s="59"/>
      <c r="Z16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6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6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65" s="27" t="str">
        <f>IF(Tab_Exante[[#This Row],[ID]]="","",Tab_Exante[[#This Row],[ID]])</f>
        <v/>
      </c>
      <c r="AE16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65" s="26" t="str">
        <f>IFERROR(IF((1-Tab_Expost[[#This Row],[Rácio]]/Tab_Exante[[#This Row],[Rácio]])&lt;0,0,(1-Tab_Expost[[#This Row],[Rácio]]/Tab_Exante[[#This Row],[Rácio]])),"")</f>
        <v/>
      </c>
      <c r="AG165" s="26"/>
      <c r="AH16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65" s="26"/>
      <c r="AJ165" s="26"/>
      <c r="AL165" s="36">
        <f>IFERROR(Tab_Exante[[#This Row],[Área
 '[m2']]]*Tab_Poupanças[[#This Row],[Projeto - Redução das necessidades de Energia Primária '[%']]],0)</f>
        <v>0</v>
      </c>
      <c r="AM165" s="36">
        <f>IFERROR(Tab_Expost[[#This Row],[Área
 '[m2']]]*AH165,0)</f>
        <v>0</v>
      </c>
      <c r="AR165" s="20">
        <f t="shared" si="2"/>
        <v>154</v>
      </c>
    </row>
    <row r="166" spans="2:44" x14ac:dyDescent="0.2">
      <c r="B166" s="27" t="str">
        <f>IF(Tab_Exante[[#This Row],[Número  CE]]="","",_xlfn.CONCAT(Início!$G$10," | ",Início!$I$10," | ","0",AR166))</f>
        <v/>
      </c>
      <c r="C166" s="33"/>
      <c r="D166" s="29"/>
      <c r="E166" s="62"/>
      <c r="F166" s="62"/>
      <c r="G166" s="62"/>
      <c r="H166" s="63"/>
      <c r="I166" s="63"/>
      <c r="J166" s="63"/>
      <c r="K16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6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66" s="62"/>
      <c r="N166" s="84"/>
      <c r="O16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66" s="27" t="str">
        <f>IF(Tab_Exante[[#This Row],[ID]]="","",Tab_Exante[[#This Row],[ID]])</f>
        <v/>
      </c>
      <c r="R166" s="29"/>
      <c r="S166" s="29" t="str">
        <f>IF(Tab_Expost[[#This Row],[Número  CE]]="","",Tab_Exante[[#This Row],[Tipo de CE]])</f>
        <v/>
      </c>
      <c r="T166" s="66"/>
      <c r="U166" s="63"/>
      <c r="V166" s="67"/>
      <c r="W166" s="75"/>
      <c r="X166" s="68"/>
      <c r="Y166" s="59"/>
      <c r="Z16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6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6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66" s="27" t="str">
        <f>IF(Tab_Exante[[#This Row],[ID]]="","",Tab_Exante[[#This Row],[ID]])</f>
        <v/>
      </c>
      <c r="AE16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66" s="26" t="str">
        <f>IFERROR(IF((1-Tab_Expost[[#This Row],[Rácio]]/Tab_Exante[[#This Row],[Rácio]])&lt;0,0,(1-Tab_Expost[[#This Row],[Rácio]]/Tab_Exante[[#This Row],[Rácio]])),"")</f>
        <v/>
      </c>
      <c r="AG166" s="26"/>
      <c r="AH16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66" s="26"/>
      <c r="AJ166" s="26"/>
      <c r="AL166" s="36">
        <f>IFERROR(Tab_Exante[[#This Row],[Área
 '[m2']]]*Tab_Poupanças[[#This Row],[Projeto - Redução das necessidades de Energia Primária '[%']]],0)</f>
        <v>0</v>
      </c>
      <c r="AM166" s="36">
        <f>IFERROR(Tab_Expost[[#This Row],[Área
 '[m2']]]*AH166,0)</f>
        <v>0</v>
      </c>
      <c r="AR166" s="20">
        <f t="shared" si="2"/>
        <v>155</v>
      </c>
    </row>
    <row r="167" spans="2:44" x14ac:dyDescent="0.2">
      <c r="B167" s="27" t="str">
        <f>IF(Tab_Exante[[#This Row],[Número  CE]]="","",_xlfn.CONCAT(Início!$G$10," | ",Início!$I$10," | ","0",AR167))</f>
        <v/>
      </c>
      <c r="C167" s="33"/>
      <c r="D167" s="29"/>
      <c r="E167" s="62"/>
      <c r="F167" s="62"/>
      <c r="G167" s="62"/>
      <c r="H167" s="63"/>
      <c r="I167" s="63"/>
      <c r="J167" s="63"/>
      <c r="K16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6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67" s="62"/>
      <c r="N167" s="84"/>
      <c r="O16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67" s="27" t="str">
        <f>IF(Tab_Exante[[#This Row],[ID]]="","",Tab_Exante[[#This Row],[ID]])</f>
        <v/>
      </c>
      <c r="R167" s="29"/>
      <c r="S167" s="29" t="str">
        <f>IF(Tab_Expost[[#This Row],[Número  CE]]="","",Tab_Exante[[#This Row],[Tipo de CE]])</f>
        <v/>
      </c>
      <c r="T167" s="66"/>
      <c r="U167" s="63"/>
      <c r="V167" s="67"/>
      <c r="W167" s="75"/>
      <c r="X167" s="68"/>
      <c r="Y167" s="59"/>
      <c r="Z16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6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6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67" s="27" t="str">
        <f>IF(Tab_Exante[[#This Row],[ID]]="","",Tab_Exante[[#This Row],[ID]])</f>
        <v/>
      </c>
      <c r="AE16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67" s="26" t="str">
        <f>IFERROR(IF((1-Tab_Expost[[#This Row],[Rácio]]/Tab_Exante[[#This Row],[Rácio]])&lt;0,0,(1-Tab_Expost[[#This Row],[Rácio]]/Tab_Exante[[#This Row],[Rácio]])),"")</f>
        <v/>
      </c>
      <c r="AG167" s="26"/>
      <c r="AH16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67" s="26"/>
      <c r="AJ167" s="26"/>
      <c r="AL167" s="36">
        <f>IFERROR(Tab_Exante[[#This Row],[Área
 '[m2']]]*Tab_Poupanças[[#This Row],[Projeto - Redução das necessidades de Energia Primária '[%']]],0)</f>
        <v>0</v>
      </c>
      <c r="AM167" s="36">
        <f>IFERROR(Tab_Expost[[#This Row],[Área
 '[m2']]]*AH167,0)</f>
        <v>0</v>
      </c>
      <c r="AR167" s="20">
        <f t="shared" si="2"/>
        <v>156</v>
      </c>
    </row>
    <row r="168" spans="2:44" x14ac:dyDescent="0.2">
      <c r="B168" s="27" t="str">
        <f>IF(Tab_Exante[[#This Row],[Número  CE]]="","",_xlfn.CONCAT(Início!$G$10," | ",Início!$I$10," | ","0",AR168))</f>
        <v/>
      </c>
      <c r="C168" s="33"/>
      <c r="D168" s="29"/>
      <c r="E168" s="62"/>
      <c r="F168" s="62"/>
      <c r="G168" s="62"/>
      <c r="H168" s="63"/>
      <c r="I168" s="63"/>
      <c r="J168" s="63"/>
      <c r="K16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6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68" s="62"/>
      <c r="N168" s="84"/>
      <c r="O16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68" s="27" t="str">
        <f>IF(Tab_Exante[[#This Row],[ID]]="","",Tab_Exante[[#This Row],[ID]])</f>
        <v/>
      </c>
      <c r="R168" s="29"/>
      <c r="S168" s="29" t="str">
        <f>IF(Tab_Expost[[#This Row],[Número  CE]]="","",Tab_Exante[[#This Row],[Tipo de CE]])</f>
        <v/>
      </c>
      <c r="T168" s="66"/>
      <c r="U168" s="63"/>
      <c r="V168" s="67"/>
      <c r="W168" s="75"/>
      <c r="X168" s="68"/>
      <c r="Y168" s="59"/>
      <c r="Z16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6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6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68" s="27" t="str">
        <f>IF(Tab_Exante[[#This Row],[ID]]="","",Tab_Exante[[#This Row],[ID]])</f>
        <v/>
      </c>
      <c r="AE16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68" s="26" t="str">
        <f>IFERROR(IF((1-Tab_Expost[[#This Row],[Rácio]]/Tab_Exante[[#This Row],[Rácio]])&lt;0,0,(1-Tab_Expost[[#This Row],[Rácio]]/Tab_Exante[[#This Row],[Rácio]])),"")</f>
        <v/>
      </c>
      <c r="AG168" s="26"/>
      <c r="AH16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68" s="26"/>
      <c r="AJ168" s="26"/>
      <c r="AL168" s="36">
        <f>IFERROR(Tab_Exante[[#This Row],[Área
 '[m2']]]*Tab_Poupanças[[#This Row],[Projeto - Redução das necessidades de Energia Primária '[%']]],0)</f>
        <v>0</v>
      </c>
      <c r="AM168" s="36">
        <f>IFERROR(Tab_Expost[[#This Row],[Área
 '[m2']]]*AH168,0)</f>
        <v>0</v>
      </c>
      <c r="AR168" s="20">
        <f t="shared" si="2"/>
        <v>157</v>
      </c>
    </row>
    <row r="169" spans="2:44" x14ac:dyDescent="0.2">
      <c r="B169" s="27" t="str">
        <f>IF(Tab_Exante[[#This Row],[Número  CE]]="","",_xlfn.CONCAT(Início!$G$10," | ",Início!$I$10," | ","0",AR169))</f>
        <v/>
      </c>
      <c r="C169" s="33"/>
      <c r="D169" s="29"/>
      <c r="E169" s="62"/>
      <c r="F169" s="62"/>
      <c r="G169" s="62"/>
      <c r="H169" s="63"/>
      <c r="I169" s="63"/>
      <c r="J169" s="63"/>
      <c r="K16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6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69" s="62"/>
      <c r="N169" s="84"/>
      <c r="O16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69" s="27" t="str">
        <f>IF(Tab_Exante[[#This Row],[ID]]="","",Tab_Exante[[#This Row],[ID]])</f>
        <v/>
      </c>
      <c r="R169" s="29"/>
      <c r="S169" s="29" t="str">
        <f>IF(Tab_Expost[[#This Row],[Número  CE]]="","",Tab_Exante[[#This Row],[Tipo de CE]])</f>
        <v/>
      </c>
      <c r="T169" s="66"/>
      <c r="U169" s="63"/>
      <c r="V169" s="67"/>
      <c r="W169" s="75"/>
      <c r="X169" s="68"/>
      <c r="Y169" s="59"/>
      <c r="Z16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6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6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69" s="27" t="str">
        <f>IF(Tab_Exante[[#This Row],[ID]]="","",Tab_Exante[[#This Row],[ID]])</f>
        <v/>
      </c>
      <c r="AE16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69" s="26" t="str">
        <f>IFERROR(IF((1-Tab_Expost[[#This Row],[Rácio]]/Tab_Exante[[#This Row],[Rácio]])&lt;0,0,(1-Tab_Expost[[#This Row],[Rácio]]/Tab_Exante[[#This Row],[Rácio]])),"")</f>
        <v/>
      </c>
      <c r="AG169" s="26"/>
      <c r="AH16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69" s="26"/>
      <c r="AJ169" s="26"/>
      <c r="AL169" s="36">
        <f>IFERROR(Tab_Exante[[#This Row],[Área
 '[m2']]]*Tab_Poupanças[[#This Row],[Projeto - Redução das necessidades de Energia Primária '[%']]],0)</f>
        <v>0</v>
      </c>
      <c r="AM169" s="36">
        <f>IFERROR(Tab_Expost[[#This Row],[Área
 '[m2']]]*AH169,0)</f>
        <v>0</v>
      </c>
      <c r="AR169" s="20">
        <f t="shared" si="2"/>
        <v>158</v>
      </c>
    </row>
    <row r="170" spans="2:44" x14ac:dyDescent="0.2">
      <c r="B170" s="27" t="str">
        <f>IF(Tab_Exante[[#This Row],[Número  CE]]="","",_xlfn.CONCAT(Início!$G$10," | ",Início!$I$10," | ","0",AR170))</f>
        <v/>
      </c>
      <c r="C170" s="33"/>
      <c r="D170" s="29"/>
      <c r="E170" s="62"/>
      <c r="F170" s="62"/>
      <c r="G170" s="62"/>
      <c r="H170" s="63"/>
      <c r="I170" s="63"/>
      <c r="J170" s="63"/>
      <c r="K17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7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70" s="62"/>
      <c r="N170" s="84"/>
      <c r="O17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70" s="27" t="str">
        <f>IF(Tab_Exante[[#This Row],[ID]]="","",Tab_Exante[[#This Row],[ID]])</f>
        <v/>
      </c>
      <c r="R170" s="29"/>
      <c r="S170" s="29" t="str">
        <f>IF(Tab_Expost[[#This Row],[Número  CE]]="","",Tab_Exante[[#This Row],[Tipo de CE]])</f>
        <v/>
      </c>
      <c r="T170" s="66"/>
      <c r="U170" s="63"/>
      <c r="V170" s="67"/>
      <c r="W170" s="75"/>
      <c r="X170" s="68"/>
      <c r="Y170" s="59"/>
      <c r="Z17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7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7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70" s="27" t="str">
        <f>IF(Tab_Exante[[#This Row],[ID]]="","",Tab_Exante[[#This Row],[ID]])</f>
        <v/>
      </c>
      <c r="AE17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70" s="26" t="str">
        <f>IFERROR(IF((1-Tab_Expost[[#This Row],[Rácio]]/Tab_Exante[[#This Row],[Rácio]])&lt;0,0,(1-Tab_Expost[[#This Row],[Rácio]]/Tab_Exante[[#This Row],[Rácio]])),"")</f>
        <v/>
      </c>
      <c r="AG170" s="26"/>
      <c r="AH17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70" s="26"/>
      <c r="AJ170" s="26"/>
      <c r="AL170" s="36">
        <f>IFERROR(Tab_Exante[[#This Row],[Área
 '[m2']]]*Tab_Poupanças[[#This Row],[Projeto - Redução das necessidades de Energia Primária '[%']]],0)</f>
        <v>0</v>
      </c>
      <c r="AM170" s="36">
        <f>IFERROR(Tab_Expost[[#This Row],[Área
 '[m2']]]*AH170,0)</f>
        <v>0</v>
      </c>
      <c r="AR170" s="20">
        <f t="shared" si="2"/>
        <v>159</v>
      </c>
    </row>
    <row r="171" spans="2:44" x14ac:dyDescent="0.2">
      <c r="B171" s="27" t="str">
        <f>IF(Tab_Exante[[#This Row],[Número  CE]]="","",_xlfn.CONCAT(Início!$G$10," | ",Início!$I$10," | ","0",AR171))</f>
        <v/>
      </c>
      <c r="C171" s="33"/>
      <c r="D171" s="29"/>
      <c r="E171" s="62"/>
      <c r="F171" s="62"/>
      <c r="G171" s="62"/>
      <c r="H171" s="63"/>
      <c r="I171" s="63"/>
      <c r="J171" s="63"/>
      <c r="K17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7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71" s="62"/>
      <c r="N171" s="84"/>
      <c r="O17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71" s="27" t="str">
        <f>IF(Tab_Exante[[#This Row],[ID]]="","",Tab_Exante[[#This Row],[ID]])</f>
        <v/>
      </c>
      <c r="R171" s="29"/>
      <c r="S171" s="29" t="str">
        <f>IF(Tab_Expost[[#This Row],[Número  CE]]="","",Tab_Exante[[#This Row],[Tipo de CE]])</f>
        <v/>
      </c>
      <c r="T171" s="66"/>
      <c r="U171" s="63"/>
      <c r="V171" s="67"/>
      <c r="W171" s="75"/>
      <c r="X171" s="68"/>
      <c r="Y171" s="59"/>
      <c r="Z17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7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7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71" s="27" t="str">
        <f>IF(Tab_Exante[[#This Row],[ID]]="","",Tab_Exante[[#This Row],[ID]])</f>
        <v/>
      </c>
      <c r="AE17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71" s="26" t="str">
        <f>IFERROR(IF((1-Tab_Expost[[#This Row],[Rácio]]/Tab_Exante[[#This Row],[Rácio]])&lt;0,0,(1-Tab_Expost[[#This Row],[Rácio]]/Tab_Exante[[#This Row],[Rácio]])),"")</f>
        <v/>
      </c>
      <c r="AG171" s="26"/>
      <c r="AH17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71" s="26"/>
      <c r="AJ171" s="26"/>
      <c r="AL171" s="36">
        <f>IFERROR(Tab_Exante[[#This Row],[Área
 '[m2']]]*Tab_Poupanças[[#This Row],[Projeto - Redução das necessidades de Energia Primária '[%']]],0)</f>
        <v>0</v>
      </c>
      <c r="AM171" s="36">
        <f>IFERROR(Tab_Expost[[#This Row],[Área
 '[m2']]]*AH171,0)</f>
        <v>0</v>
      </c>
      <c r="AR171" s="20">
        <f t="shared" si="2"/>
        <v>160</v>
      </c>
    </row>
    <row r="172" spans="2:44" x14ac:dyDescent="0.2">
      <c r="B172" s="27" t="str">
        <f>IF(Tab_Exante[[#This Row],[Número  CE]]="","",_xlfn.CONCAT(Início!$G$10," | ",Início!$I$10," | ","0",AR172))</f>
        <v/>
      </c>
      <c r="C172" s="33"/>
      <c r="D172" s="29"/>
      <c r="E172" s="62"/>
      <c r="F172" s="62"/>
      <c r="G172" s="62"/>
      <c r="H172" s="63"/>
      <c r="I172" s="63"/>
      <c r="J172" s="63"/>
      <c r="K17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7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72" s="62"/>
      <c r="N172" s="84"/>
      <c r="O17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72" s="27" t="str">
        <f>IF(Tab_Exante[[#This Row],[ID]]="","",Tab_Exante[[#This Row],[ID]])</f>
        <v/>
      </c>
      <c r="R172" s="29"/>
      <c r="S172" s="29" t="str">
        <f>IF(Tab_Expost[[#This Row],[Número  CE]]="","",Tab_Exante[[#This Row],[Tipo de CE]])</f>
        <v/>
      </c>
      <c r="T172" s="66"/>
      <c r="U172" s="63"/>
      <c r="V172" s="67"/>
      <c r="W172" s="75"/>
      <c r="X172" s="68"/>
      <c r="Y172" s="59"/>
      <c r="Z17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7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7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72" s="27" t="str">
        <f>IF(Tab_Exante[[#This Row],[ID]]="","",Tab_Exante[[#This Row],[ID]])</f>
        <v/>
      </c>
      <c r="AE17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72" s="26" t="str">
        <f>IFERROR(IF((1-Tab_Expost[[#This Row],[Rácio]]/Tab_Exante[[#This Row],[Rácio]])&lt;0,0,(1-Tab_Expost[[#This Row],[Rácio]]/Tab_Exante[[#This Row],[Rácio]])),"")</f>
        <v/>
      </c>
      <c r="AG172" s="26"/>
      <c r="AH17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72" s="26"/>
      <c r="AJ172" s="26"/>
      <c r="AL172" s="36">
        <f>IFERROR(Tab_Exante[[#This Row],[Área
 '[m2']]]*Tab_Poupanças[[#This Row],[Projeto - Redução das necessidades de Energia Primária '[%']]],0)</f>
        <v>0</v>
      </c>
      <c r="AM172" s="36">
        <f>IFERROR(Tab_Expost[[#This Row],[Área
 '[m2']]]*AH172,0)</f>
        <v>0</v>
      </c>
      <c r="AR172" s="20">
        <f t="shared" si="2"/>
        <v>161</v>
      </c>
    </row>
    <row r="173" spans="2:44" x14ac:dyDescent="0.2">
      <c r="B173" s="27" t="str">
        <f>IF(Tab_Exante[[#This Row],[Número  CE]]="","",_xlfn.CONCAT(Início!$G$10," | ",Início!$I$10," | ","0",AR173))</f>
        <v/>
      </c>
      <c r="C173" s="33"/>
      <c r="D173" s="29"/>
      <c r="E173" s="62"/>
      <c r="F173" s="62"/>
      <c r="G173" s="62"/>
      <c r="H173" s="63"/>
      <c r="I173" s="63"/>
      <c r="J173" s="63"/>
      <c r="K17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7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73" s="62"/>
      <c r="N173" s="84"/>
      <c r="O17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73" s="27" t="str">
        <f>IF(Tab_Exante[[#This Row],[ID]]="","",Tab_Exante[[#This Row],[ID]])</f>
        <v/>
      </c>
      <c r="R173" s="29"/>
      <c r="S173" s="29" t="str">
        <f>IF(Tab_Expost[[#This Row],[Número  CE]]="","",Tab_Exante[[#This Row],[Tipo de CE]])</f>
        <v/>
      </c>
      <c r="T173" s="66"/>
      <c r="U173" s="63"/>
      <c r="V173" s="67"/>
      <c r="W173" s="75"/>
      <c r="X173" s="68"/>
      <c r="Y173" s="59"/>
      <c r="Z17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7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7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73" s="27" t="str">
        <f>IF(Tab_Exante[[#This Row],[ID]]="","",Tab_Exante[[#This Row],[ID]])</f>
        <v/>
      </c>
      <c r="AE17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73" s="26" t="str">
        <f>IFERROR(IF((1-Tab_Expost[[#This Row],[Rácio]]/Tab_Exante[[#This Row],[Rácio]])&lt;0,0,(1-Tab_Expost[[#This Row],[Rácio]]/Tab_Exante[[#This Row],[Rácio]])),"")</f>
        <v/>
      </c>
      <c r="AG173" s="26"/>
      <c r="AH17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73" s="26"/>
      <c r="AJ173" s="26"/>
      <c r="AL173" s="36">
        <f>IFERROR(Tab_Exante[[#This Row],[Área
 '[m2']]]*Tab_Poupanças[[#This Row],[Projeto - Redução das necessidades de Energia Primária '[%']]],0)</f>
        <v>0</v>
      </c>
      <c r="AM173" s="36">
        <f>IFERROR(Tab_Expost[[#This Row],[Área
 '[m2']]]*AH173,0)</f>
        <v>0</v>
      </c>
      <c r="AR173" s="20">
        <f t="shared" si="2"/>
        <v>162</v>
      </c>
    </row>
    <row r="174" spans="2:44" x14ac:dyDescent="0.2">
      <c r="B174" s="27" t="str">
        <f>IF(Tab_Exante[[#This Row],[Número  CE]]="","",_xlfn.CONCAT(Início!$G$10," | ",Início!$I$10," | ","0",AR174))</f>
        <v/>
      </c>
      <c r="C174" s="33"/>
      <c r="D174" s="29"/>
      <c r="E174" s="62"/>
      <c r="F174" s="62"/>
      <c r="G174" s="62"/>
      <c r="H174" s="63"/>
      <c r="I174" s="63"/>
      <c r="J174" s="63"/>
      <c r="K17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7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74" s="62"/>
      <c r="N174" s="84"/>
      <c r="O17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74" s="27" t="str">
        <f>IF(Tab_Exante[[#This Row],[ID]]="","",Tab_Exante[[#This Row],[ID]])</f>
        <v/>
      </c>
      <c r="R174" s="29"/>
      <c r="S174" s="29" t="str">
        <f>IF(Tab_Expost[[#This Row],[Número  CE]]="","",Tab_Exante[[#This Row],[Tipo de CE]])</f>
        <v/>
      </c>
      <c r="T174" s="66"/>
      <c r="U174" s="63"/>
      <c r="V174" s="67"/>
      <c r="W174" s="75"/>
      <c r="X174" s="68"/>
      <c r="Y174" s="59"/>
      <c r="Z17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7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7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74" s="27" t="str">
        <f>IF(Tab_Exante[[#This Row],[ID]]="","",Tab_Exante[[#This Row],[ID]])</f>
        <v/>
      </c>
      <c r="AE17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74" s="26" t="str">
        <f>IFERROR(IF((1-Tab_Expost[[#This Row],[Rácio]]/Tab_Exante[[#This Row],[Rácio]])&lt;0,0,(1-Tab_Expost[[#This Row],[Rácio]]/Tab_Exante[[#This Row],[Rácio]])),"")</f>
        <v/>
      </c>
      <c r="AG174" s="26"/>
      <c r="AH17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74" s="26"/>
      <c r="AJ174" s="26"/>
      <c r="AL174" s="36">
        <f>IFERROR(Tab_Exante[[#This Row],[Área
 '[m2']]]*Tab_Poupanças[[#This Row],[Projeto - Redução das necessidades de Energia Primária '[%']]],0)</f>
        <v>0</v>
      </c>
      <c r="AM174" s="36">
        <f>IFERROR(Tab_Expost[[#This Row],[Área
 '[m2']]]*AH174,0)</f>
        <v>0</v>
      </c>
      <c r="AR174" s="20">
        <f t="shared" si="2"/>
        <v>163</v>
      </c>
    </row>
    <row r="175" spans="2:44" x14ac:dyDescent="0.2">
      <c r="B175" s="27" t="str">
        <f>IF(Tab_Exante[[#This Row],[Número  CE]]="","",_xlfn.CONCAT(Início!$G$10," | ",Início!$I$10," | ","0",AR175))</f>
        <v/>
      </c>
      <c r="C175" s="33"/>
      <c r="D175" s="29"/>
      <c r="E175" s="62"/>
      <c r="F175" s="62"/>
      <c r="G175" s="62"/>
      <c r="H175" s="63"/>
      <c r="I175" s="63"/>
      <c r="J175" s="63"/>
      <c r="K17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7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75" s="62"/>
      <c r="N175" s="84"/>
      <c r="O17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75" s="27" t="str">
        <f>IF(Tab_Exante[[#This Row],[ID]]="","",Tab_Exante[[#This Row],[ID]])</f>
        <v/>
      </c>
      <c r="R175" s="29"/>
      <c r="S175" s="29" t="str">
        <f>IF(Tab_Expost[[#This Row],[Número  CE]]="","",Tab_Exante[[#This Row],[Tipo de CE]])</f>
        <v/>
      </c>
      <c r="T175" s="66"/>
      <c r="U175" s="63"/>
      <c r="V175" s="67"/>
      <c r="W175" s="75"/>
      <c r="X175" s="68"/>
      <c r="Y175" s="59"/>
      <c r="Z17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7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7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75" s="27" t="str">
        <f>IF(Tab_Exante[[#This Row],[ID]]="","",Tab_Exante[[#This Row],[ID]])</f>
        <v/>
      </c>
      <c r="AE17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75" s="26" t="str">
        <f>IFERROR(IF((1-Tab_Expost[[#This Row],[Rácio]]/Tab_Exante[[#This Row],[Rácio]])&lt;0,0,(1-Tab_Expost[[#This Row],[Rácio]]/Tab_Exante[[#This Row],[Rácio]])),"")</f>
        <v/>
      </c>
      <c r="AG175" s="26"/>
      <c r="AH17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75" s="26"/>
      <c r="AJ175" s="26"/>
      <c r="AL175" s="36">
        <f>IFERROR(Tab_Exante[[#This Row],[Área
 '[m2']]]*Tab_Poupanças[[#This Row],[Projeto - Redução das necessidades de Energia Primária '[%']]],0)</f>
        <v>0</v>
      </c>
      <c r="AM175" s="36">
        <f>IFERROR(Tab_Expost[[#This Row],[Área
 '[m2']]]*AH175,0)</f>
        <v>0</v>
      </c>
      <c r="AR175" s="20">
        <f t="shared" si="2"/>
        <v>164</v>
      </c>
    </row>
    <row r="176" spans="2:44" x14ac:dyDescent="0.2">
      <c r="B176" s="27" t="str">
        <f>IF(Tab_Exante[[#This Row],[Número  CE]]="","",_xlfn.CONCAT(Início!$G$10," | ",Início!$I$10," | ","0",AR176))</f>
        <v/>
      </c>
      <c r="C176" s="33"/>
      <c r="D176" s="29"/>
      <c r="E176" s="62"/>
      <c r="F176" s="62"/>
      <c r="G176" s="62"/>
      <c r="H176" s="63"/>
      <c r="I176" s="63"/>
      <c r="J176" s="63"/>
      <c r="K17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7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76" s="62"/>
      <c r="N176" s="84"/>
      <c r="O17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76" s="27" t="str">
        <f>IF(Tab_Exante[[#This Row],[ID]]="","",Tab_Exante[[#This Row],[ID]])</f>
        <v/>
      </c>
      <c r="R176" s="29"/>
      <c r="S176" s="29" t="str">
        <f>IF(Tab_Expost[[#This Row],[Número  CE]]="","",Tab_Exante[[#This Row],[Tipo de CE]])</f>
        <v/>
      </c>
      <c r="T176" s="66"/>
      <c r="U176" s="63"/>
      <c r="V176" s="67"/>
      <c r="W176" s="75"/>
      <c r="X176" s="68"/>
      <c r="Y176" s="59"/>
      <c r="Z17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7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7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76" s="27" t="str">
        <f>IF(Tab_Exante[[#This Row],[ID]]="","",Tab_Exante[[#This Row],[ID]])</f>
        <v/>
      </c>
      <c r="AE17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76" s="26" t="str">
        <f>IFERROR(IF((1-Tab_Expost[[#This Row],[Rácio]]/Tab_Exante[[#This Row],[Rácio]])&lt;0,0,(1-Tab_Expost[[#This Row],[Rácio]]/Tab_Exante[[#This Row],[Rácio]])),"")</f>
        <v/>
      </c>
      <c r="AG176" s="26"/>
      <c r="AH17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76" s="26"/>
      <c r="AJ176" s="26"/>
      <c r="AL176" s="36">
        <f>IFERROR(Tab_Exante[[#This Row],[Área
 '[m2']]]*Tab_Poupanças[[#This Row],[Projeto - Redução das necessidades de Energia Primária '[%']]],0)</f>
        <v>0</v>
      </c>
      <c r="AM176" s="36">
        <f>IFERROR(Tab_Expost[[#This Row],[Área
 '[m2']]]*AH176,0)</f>
        <v>0</v>
      </c>
      <c r="AR176" s="20">
        <f t="shared" si="2"/>
        <v>165</v>
      </c>
    </row>
    <row r="177" spans="2:44" x14ac:dyDescent="0.2">
      <c r="B177" s="27" t="str">
        <f>IF(Tab_Exante[[#This Row],[Número  CE]]="","",_xlfn.CONCAT(Início!$G$10," | ",Início!$I$10," | ","0",AR177))</f>
        <v/>
      </c>
      <c r="C177" s="33"/>
      <c r="D177" s="29"/>
      <c r="E177" s="62"/>
      <c r="F177" s="62"/>
      <c r="G177" s="62"/>
      <c r="H177" s="63"/>
      <c r="I177" s="63"/>
      <c r="J177" s="63"/>
      <c r="K17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7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77" s="62"/>
      <c r="N177" s="84"/>
      <c r="O17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77" s="27" t="str">
        <f>IF(Tab_Exante[[#This Row],[ID]]="","",Tab_Exante[[#This Row],[ID]])</f>
        <v/>
      </c>
      <c r="R177" s="29"/>
      <c r="S177" s="29" t="str">
        <f>IF(Tab_Expost[[#This Row],[Número  CE]]="","",Tab_Exante[[#This Row],[Tipo de CE]])</f>
        <v/>
      </c>
      <c r="T177" s="66"/>
      <c r="U177" s="63"/>
      <c r="V177" s="67"/>
      <c r="W177" s="75"/>
      <c r="X177" s="68"/>
      <c r="Y177" s="59"/>
      <c r="Z17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7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7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77" s="27" t="str">
        <f>IF(Tab_Exante[[#This Row],[ID]]="","",Tab_Exante[[#This Row],[ID]])</f>
        <v/>
      </c>
      <c r="AE17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77" s="26" t="str">
        <f>IFERROR(IF((1-Tab_Expost[[#This Row],[Rácio]]/Tab_Exante[[#This Row],[Rácio]])&lt;0,0,(1-Tab_Expost[[#This Row],[Rácio]]/Tab_Exante[[#This Row],[Rácio]])),"")</f>
        <v/>
      </c>
      <c r="AG177" s="26"/>
      <c r="AH17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77" s="26"/>
      <c r="AJ177" s="26"/>
      <c r="AL177" s="36">
        <f>IFERROR(Tab_Exante[[#This Row],[Área
 '[m2']]]*Tab_Poupanças[[#This Row],[Projeto - Redução das necessidades de Energia Primária '[%']]],0)</f>
        <v>0</v>
      </c>
      <c r="AM177" s="36">
        <f>IFERROR(Tab_Expost[[#This Row],[Área
 '[m2']]]*AH177,0)</f>
        <v>0</v>
      </c>
      <c r="AR177" s="20">
        <f t="shared" si="2"/>
        <v>166</v>
      </c>
    </row>
    <row r="178" spans="2:44" x14ac:dyDescent="0.2">
      <c r="B178" s="27" t="str">
        <f>IF(Tab_Exante[[#This Row],[Número  CE]]="","",_xlfn.CONCAT(Início!$G$10," | ",Início!$I$10," | ","0",AR178))</f>
        <v/>
      </c>
      <c r="C178" s="33"/>
      <c r="D178" s="29"/>
      <c r="E178" s="62"/>
      <c r="F178" s="62"/>
      <c r="G178" s="62"/>
      <c r="H178" s="63"/>
      <c r="I178" s="63"/>
      <c r="J178" s="63"/>
      <c r="K17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7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78" s="62"/>
      <c r="N178" s="84"/>
      <c r="O17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78" s="27" t="str">
        <f>IF(Tab_Exante[[#This Row],[ID]]="","",Tab_Exante[[#This Row],[ID]])</f>
        <v/>
      </c>
      <c r="R178" s="29"/>
      <c r="S178" s="29" t="str">
        <f>IF(Tab_Expost[[#This Row],[Número  CE]]="","",Tab_Exante[[#This Row],[Tipo de CE]])</f>
        <v/>
      </c>
      <c r="T178" s="66"/>
      <c r="U178" s="63"/>
      <c r="V178" s="67"/>
      <c r="W178" s="75"/>
      <c r="X178" s="68"/>
      <c r="Y178" s="59"/>
      <c r="Z17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7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7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78" s="27" t="str">
        <f>IF(Tab_Exante[[#This Row],[ID]]="","",Tab_Exante[[#This Row],[ID]])</f>
        <v/>
      </c>
      <c r="AE17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78" s="26" t="str">
        <f>IFERROR(IF((1-Tab_Expost[[#This Row],[Rácio]]/Tab_Exante[[#This Row],[Rácio]])&lt;0,0,(1-Tab_Expost[[#This Row],[Rácio]]/Tab_Exante[[#This Row],[Rácio]])),"")</f>
        <v/>
      </c>
      <c r="AG178" s="26"/>
      <c r="AH17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78" s="26"/>
      <c r="AJ178" s="26"/>
      <c r="AL178" s="36">
        <f>IFERROR(Tab_Exante[[#This Row],[Área
 '[m2']]]*Tab_Poupanças[[#This Row],[Projeto - Redução das necessidades de Energia Primária '[%']]],0)</f>
        <v>0</v>
      </c>
      <c r="AM178" s="36">
        <f>IFERROR(Tab_Expost[[#This Row],[Área
 '[m2']]]*AH178,0)</f>
        <v>0</v>
      </c>
      <c r="AR178" s="20">
        <f t="shared" si="2"/>
        <v>167</v>
      </c>
    </row>
    <row r="179" spans="2:44" x14ac:dyDescent="0.2">
      <c r="B179" s="27" t="str">
        <f>IF(Tab_Exante[[#This Row],[Número  CE]]="","",_xlfn.CONCAT(Início!$G$10," | ",Início!$I$10," | ","0",AR179))</f>
        <v/>
      </c>
      <c r="C179" s="33"/>
      <c r="D179" s="29"/>
      <c r="E179" s="62"/>
      <c r="F179" s="62"/>
      <c r="G179" s="62"/>
      <c r="H179" s="63"/>
      <c r="I179" s="63"/>
      <c r="J179" s="63"/>
      <c r="K17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7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79" s="62"/>
      <c r="N179" s="84"/>
      <c r="O17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79" s="27" t="str">
        <f>IF(Tab_Exante[[#This Row],[ID]]="","",Tab_Exante[[#This Row],[ID]])</f>
        <v/>
      </c>
      <c r="R179" s="29"/>
      <c r="S179" s="29" t="str">
        <f>IF(Tab_Expost[[#This Row],[Número  CE]]="","",Tab_Exante[[#This Row],[Tipo de CE]])</f>
        <v/>
      </c>
      <c r="T179" s="66"/>
      <c r="U179" s="63"/>
      <c r="V179" s="67"/>
      <c r="W179" s="75"/>
      <c r="X179" s="68"/>
      <c r="Y179" s="59"/>
      <c r="Z17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7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7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79" s="27" t="str">
        <f>IF(Tab_Exante[[#This Row],[ID]]="","",Tab_Exante[[#This Row],[ID]])</f>
        <v/>
      </c>
      <c r="AE17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79" s="26" t="str">
        <f>IFERROR(IF((1-Tab_Expost[[#This Row],[Rácio]]/Tab_Exante[[#This Row],[Rácio]])&lt;0,0,(1-Tab_Expost[[#This Row],[Rácio]]/Tab_Exante[[#This Row],[Rácio]])),"")</f>
        <v/>
      </c>
      <c r="AG179" s="26"/>
      <c r="AH17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79" s="26"/>
      <c r="AJ179" s="26"/>
      <c r="AL179" s="36">
        <f>IFERROR(Tab_Exante[[#This Row],[Área
 '[m2']]]*Tab_Poupanças[[#This Row],[Projeto - Redução das necessidades de Energia Primária '[%']]],0)</f>
        <v>0</v>
      </c>
      <c r="AM179" s="36">
        <f>IFERROR(Tab_Expost[[#This Row],[Área
 '[m2']]]*AH179,0)</f>
        <v>0</v>
      </c>
      <c r="AR179" s="20">
        <f t="shared" si="2"/>
        <v>168</v>
      </c>
    </row>
    <row r="180" spans="2:44" x14ac:dyDescent="0.2">
      <c r="B180" s="27" t="str">
        <f>IF(Tab_Exante[[#This Row],[Número  CE]]="","",_xlfn.CONCAT(Início!$G$10," | ",Início!$I$10," | ","0",AR180))</f>
        <v/>
      </c>
      <c r="C180" s="33"/>
      <c r="D180" s="29"/>
      <c r="E180" s="62"/>
      <c r="F180" s="62"/>
      <c r="G180" s="62"/>
      <c r="H180" s="63"/>
      <c r="I180" s="63"/>
      <c r="J180" s="63"/>
      <c r="K18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8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80" s="62"/>
      <c r="N180" s="84"/>
      <c r="O18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80" s="27" t="str">
        <f>IF(Tab_Exante[[#This Row],[ID]]="","",Tab_Exante[[#This Row],[ID]])</f>
        <v/>
      </c>
      <c r="R180" s="29"/>
      <c r="S180" s="29" t="str">
        <f>IF(Tab_Expost[[#This Row],[Número  CE]]="","",Tab_Exante[[#This Row],[Tipo de CE]])</f>
        <v/>
      </c>
      <c r="T180" s="66"/>
      <c r="U180" s="63"/>
      <c r="V180" s="67"/>
      <c r="W180" s="75"/>
      <c r="X180" s="68"/>
      <c r="Y180" s="59"/>
      <c r="Z18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8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8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80" s="27" t="str">
        <f>IF(Tab_Exante[[#This Row],[ID]]="","",Tab_Exante[[#This Row],[ID]])</f>
        <v/>
      </c>
      <c r="AE18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80" s="26" t="str">
        <f>IFERROR(IF((1-Tab_Expost[[#This Row],[Rácio]]/Tab_Exante[[#This Row],[Rácio]])&lt;0,0,(1-Tab_Expost[[#This Row],[Rácio]]/Tab_Exante[[#This Row],[Rácio]])),"")</f>
        <v/>
      </c>
      <c r="AG180" s="26"/>
      <c r="AH18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80" s="26"/>
      <c r="AJ180" s="26"/>
      <c r="AL180" s="36">
        <f>IFERROR(Tab_Exante[[#This Row],[Área
 '[m2']]]*Tab_Poupanças[[#This Row],[Projeto - Redução das necessidades de Energia Primária '[%']]],0)</f>
        <v>0</v>
      </c>
      <c r="AM180" s="36">
        <f>IFERROR(Tab_Expost[[#This Row],[Área
 '[m2']]]*AH180,0)</f>
        <v>0</v>
      </c>
      <c r="AR180" s="20">
        <f t="shared" si="2"/>
        <v>169</v>
      </c>
    </row>
    <row r="181" spans="2:44" x14ac:dyDescent="0.2">
      <c r="B181" s="27" t="str">
        <f>IF(Tab_Exante[[#This Row],[Número  CE]]="","",_xlfn.CONCAT(Início!$G$10," | ",Início!$I$10," | ","0",AR181))</f>
        <v/>
      </c>
      <c r="C181" s="33"/>
      <c r="D181" s="29"/>
      <c r="E181" s="62"/>
      <c r="F181" s="62"/>
      <c r="G181" s="62"/>
      <c r="H181" s="63"/>
      <c r="I181" s="63"/>
      <c r="J181" s="63"/>
      <c r="K18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8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81" s="62"/>
      <c r="N181" s="84"/>
      <c r="O18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81" s="27" t="str">
        <f>IF(Tab_Exante[[#This Row],[ID]]="","",Tab_Exante[[#This Row],[ID]])</f>
        <v/>
      </c>
      <c r="R181" s="29"/>
      <c r="S181" s="29" t="str">
        <f>IF(Tab_Expost[[#This Row],[Número  CE]]="","",Tab_Exante[[#This Row],[Tipo de CE]])</f>
        <v/>
      </c>
      <c r="T181" s="66"/>
      <c r="U181" s="63"/>
      <c r="V181" s="67"/>
      <c r="W181" s="75"/>
      <c r="X181" s="68"/>
      <c r="Y181" s="59"/>
      <c r="Z18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8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8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81" s="27" t="str">
        <f>IF(Tab_Exante[[#This Row],[ID]]="","",Tab_Exante[[#This Row],[ID]])</f>
        <v/>
      </c>
      <c r="AE18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81" s="26" t="str">
        <f>IFERROR(IF((1-Tab_Expost[[#This Row],[Rácio]]/Tab_Exante[[#This Row],[Rácio]])&lt;0,0,(1-Tab_Expost[[#This Row],[Rácio]]/Tab_Exante[[#This Row],[Rácio]])),"")</f>
        <v/>
      </c>
      <c r="AG181" s="26"/>
      <c r="AH18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81" s="26"/>
      <c r="AJ181" s="26"/>
      <c r="AL181" s="36">
        <f>IFERROR(Tab_Exante[[#This Row],[Área
 '[m2']]]*Tab_Poupanças[[#This Row],[Projeto - Redução das necessidades de Energia Primária '[%']]],0)</f>
        <v>0</v>
      </c>
      <c r="AM181" s="36">
        <f>IFERROR(Tab_Expost[[#This Row],[Área
 '[m2']]]*AH181,0)</f>
        <v>0</v>
      </c>
      <c r="AR181" s="20">
        <f t="shared" si="2"/>
        <v>170</v>
      </c>
    </row>
    <row r="182" spans="2:44" x14ac:dyDescent="0.2">
      <c r="B182" s="27" t="str">
        <f>IF(Tab_Exante[[#This Row],[Número  CE]]="","",_xlfn.CONCAT(Início!$G$10," | ",Início!$I$10," | ","0",AR182))</f>
        <v/>
      </c>
      <c r="C182" s="33"/>
      <c r="D182" s="29"/>
      <c r="E182" s="62"/>
      <c r="F182" s="62"/>
      <c r="G182" s="62"/>
      <c r="H182" s="63"/>
      <c r="I182" s="63"/>
      <c r="J182" s="63"/>
      <c r="K18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8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82" s="62"/>
      <c r="N182" s="84"/>
      <c r="O18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82" s="27" t="str">
        <f>IF(Tab_Exante[[#This Row],[ID]]="","",Tab_Exante[[#This Row],[ID]])</f>
        <v/>
      </c>
      <c r="R182" s="29"/>
      <c r="S182" s="29" t="str">
        <f>IF(Tab_Expost[[#This Row],[Número  CE]]="","",Tab_Exante[[#This Row],[Tipo de CE]])</f>
        <v/>
      </c>
      <c r="T182" s="66"/>
      <c r="U182" s="63"/>
      <c r="V182" s="67"/>
      <c r="W182" s="75"/>
      <c r="X182" s="68"/>
      <c r="Y182" s="59"/>
      <c r="Z18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8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8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82" s="27" t="str">
        <f>IF(Tab_Exante[[#This Row],[ID]]="","",Tab_Exante[[#This Row],[ID]])</f>
        <v/>
      </c>
      <c r="AE18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82" s="26" t="str">
        <f>IFERROR(IF((1-Tab_Expost[[#This Row],[Rácio]]/Tab_Exante[[#This Row],[Rácio]])&lt;0,0,(1-Tab_Expost[[#This Row],[Rácio]]/Tab_Exante[[#This Row],[Rácio]])),"")</f>
        <v/>
      </c>
      <c r="AG182" s="26"/>
      <c r="AH18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82" s="26"/>
      <c r="AJ182" s="26"/>
      <c r="AL182" s="36">
        <f>IFERROR(Tab_Exante[[#This Row],[Área
 '[m2']]]*Tab_Poupanças[[#This Row],[Projeto - Redução das necessidades de Energia Primária '[%']]],0)</f>
        <v>0</v>
      </c>
      <c r="AM182" s="36">
        <f>IFERROR(Tab_Expost[[#This Row],[Área
 '[m2']]]*AH182,0)</f>
        <v>0</v>
      </c>
      <c r="AR182" s="20">
        <f t="shared" si="2"/>
        <v>171</v>
      </c>
    </row>
    <row r="183" spans="2:44" x14ac:dyDescent="0.2">
      <c r="B183" s="27" t="str">
        <f>IF(Tab_Exante[[#This Row],[Número  CE]]="","",_xlfn.CONCAT(Início!$G$10," | ",Início!$I$10," | ","0",AR183))</f>
        <v/>
      </c>
      <c r="C183" s="33"/>
      <c r="D183" s="29"/>
      <c r="E183" s="62"/>
      <c r="F183" s="62"/>
      <c r="G183" s="62"/>
      <c r="H183" s="63"/>
      <c r="I183" s="63"/>
      <c r="J183" s="63"/>
      <c r="K18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8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83" s="62"/>
      <c r="N183" s="84"/>
      <c r="O18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83" s="27" t="str">
        <f>IF(Tab_Exante[[#This Row],[ID]]="","",Tab_Exante[[#This Row],[ID]])</f>
        <v/>
      </c>
      <c r="R183" s="29"/>
      <c r="S183" s="29" t="str">
        <f>IF(Tab_Expost[[#This Row],[Número  CE]]="","",Tab_Exante[[#This Row],[Tipo de CE]])</f>
        <v/>
      </c>
      <c r="T183" s="66"/>
      <c r="U183" s="63"/>
      <c r="V183" s="67"/>
      <c r="W183" s="75"/>
      <c r="X183" s="68"/>
      <c r="Y183" s="59"/>
      <c r="Z18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8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8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83" s="27" t="str">
        <f>IF(Tab_Exante[[#This Row],[ID]]="","",Tab_Exante[[#This Row],[ID]])</f>
        <v/>
      </c>
      <c r="AE18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83" s="26" t="str">
        <f>IFERROR(IF((1-Tab_Expost[[#This Row],[Rácio]]/Tab_Exante[[#This Row],[Rácio]])&lt;0,0,(1-Tab_Expost[[#This Row],[Rácio]]/Tab_Exante[[#This Row],[Rácio]])),"")</f>
        <v/>
      </c>
      <c r="AG183" s="26"/>
      <c r="AH18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83" s="26"/>
      <c r="AJ183" s="26"/>
      <c r="AL183" s="36">
        <f>IFERROR(Tab_Exante[[#This Row],[Área
 '[m2']]]*Tab_Poupanças[[#This Row],[Projeto - Redução das necessidades de Energia Primária '[%']]],0)</f>
        <v>0</v>
      </c>
      <c r="AM183" s="36">
        <f>IFERROR(Tab_Expost[[#This Row],[Área
 '[m2']]]*AH183,0)</f>
        <v>0</v>
      </c>
      <c r="AR183" s="20">
        <f t="shared" si="2"/>
        <v>172</v>
      </c>
    </row>
    <row r="184" spans="2:44" x14ac:dyDescent="0.2">
      <c r="B184" s="27" t="str">
        <f>IF(Tab_Exante[[#This Row],[Número  CE]]="","",_xlfn.CONCAT(Início!$G$10," | ",Início!$I$10," | ","0",AR184))</f>
        <v/>
      </c>
      <c r="C184" s="33"/>
      <c r="D184" s="29"/>
      <c r="E184" s="62"/>
      <c r="F184" s="62"/>
      <c r="G184" s="62"/>
      <c r="H184" s="63"/>
      <c r="I184" s="63"/>
      <c r="J184" s="63"/>
      <c r="K18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8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84" s="62"/>
      <c r="N184" s="84"/>
      <c r="O18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84" s="27" t="str">
        <f>IF(Tab_Exante[[#This Row],[ID]]="","",Tab_Exante[[#This Row],[ID]])</f>
        <v/>
      </c>
      <c r="R184" s="29"/>
      <c r="S184" s="29" t="str">
        <f>IF(Tab_Expost[[#This Row],[Número  CE]]="","",Tab_Exante[[#This Row],[Tipo de CE]])</f>
        <v/>
      </c>
      <c r="T184" s="66"/>
      <c r="U184" s="63"/>
      <c r="V184" s="67"/>
      <c r="W184" s="75"/>
      <c r="X184" s="68"/>
      <c r="Y184" s="59"/>
      <c r="Z18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8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8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84" s="27" t="str">
        <f>IF(Tab_Exante[[#This Row],[ID]]="","",Tab_Exante[[#This Row],[ID]])</f>
        <v/>
      </c>
      <c r="AE18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84" s="26" t="str">
        <f>IFERROR(IF((1-Tab_Expost[[#This Row],[Rácio]]/Tab_Exante[[#This Row],[Rácio]])&lt;0,0,(1-Tab_Expost[[#This Row],[Rácio]]/Tab_Exante[[#This Row],[Rácio]])),"")</f>
        <v/>
      </c>
      <c r="AG184" s="26"/>
      <c r="AH18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84" s="26"/>
      <c r="AJ184" s="26"/>
      <c r="AL184" s="36">
        <f>IFERROR(Tab_Exante[[#This Row],[Área
 '[m2']]]*Tab_Poupanças[[#This Row],[Projeto - Redução das necessidades de Energia Primária '[%']]],0)</f>
        <v>0</v>
      </c>
      <c r="AM184" s="36">
        <f>IFERROR(Tab_Expost[[#This Row],[Área
 '[m2']]]*AH184,0)</f>
        <v>0</v>
      </c>
      <c r="AR184" s="20">
        <f t="shared" si="2"/>
        <v>173</v>
      </c>
    </row>
    <row r="185" spans="2:44" x14ac:dyDescent="0.2">
      <c r="B185" s="27" t="str">
        <f>IF(Tab_Exante[[#This Row],[Número  CE]]="","",_xlfn.CONCAT(Início!$G$10," | ",Início!$I$10," | ","0",AR185))</f>
        <v/>
      </c>
      <c r="C185" s="33"/>
      <c r="D185" s="29"/>
      <c r="E185" s="62"/>
      <c r="F185" s="62"/>
      <c r="G185" s="62"/>
      <c r="H185" s="63"/>
      <c r="I185" s="63"/>
      <c r="J185" s="63"/>
      <c r="K18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8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85" s="62"/>
      <c r="N185" s="84"/>
      <c r="O18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85" s="27" t="str">
        <f>IF(Tab_Exante[[#This Row],[ID]]="","",Tab_Exante[[#This Row],[ID]])</f>
        <v/>
      </c>
      <c r="R185" s="29"/>
      <c r="S185" s="29" t="str">
        <f>IF(Tab_Expost[[#This Row],[Número  CE]]="","",Tab_Exante[[#This Row],[Tipo de CE]])</f>
        <v/>
      </c>
      <c r="T185" s="66"/>
      <c r="U185" s="63"/>
      <c r="V185" s="67"/>
      <c r="W185" s="75"/>
      <c r="X185" s="68"/>
      <c r="Y185" s="59"/>
      <c r="Z18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8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8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85" s="27" t="str">
        <f>IF(Tab_Exante[[#This Row],[ID]]="","",Tab_Exante[[#This Row],[ID]])</f>
        <v/>
      </c>
      <c r="AE18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85" s="26" t="str">
        <f>IFERROR(IF((1-Tab_Expost[[#This Row],[Rácio]]/Tab_Exante[[#This Row],[Rácio]])&lt;0,0,(1-Tab_Expost[[#This Row],[Rácio]]/Tab_Exante[[#This Row],[Rácio]])),"")</f>
        <v/>
      </c>
      <c r="AG185" s="26"/>
      <c r="AH18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85" s="26"/>
      <c r="AJ185" s="26"/>
      <c r="AL185" s="36">
        <f>IFERROR(Tab_Exante[[#This Row],[Área
 '[m2']]]*Tab_Poupanças[[#This Row],[Projeto - Redução das necessidades de Energia Primária '[%']]],0)</f>
        <v>0</v>
      </c>
      <c r="AM185" s="36">
        <f>IFERROR(Tab_Expost[[#This Row],[Área
 '[m2']]]*AH185,0)</f>
        <v>0</v>
      </c>
      <c r="AR185" s="20">
        <f t="shared" si="2"/>
        <v>174</v>
      </c>
    </row>
    <row r="186" spans="2:44" x14ac:dyDescent="0.2">
      <c r="B186" s="27" t="str">
        <f>IF(Tab_Exante[[#This Row],[Número  CE]]="","",_xlfn.CONCAT(Início!$G$10," | ",Início!$I$10," | ","0",AR186))</f>
        <v/>
      </c>
      <c r="C186" s="33"/>
      <c r="D186" s="29"/>
      <c r="E186" s="62"/>
      <c r="F186" s="62"/>
      <c r="G186" s="62"/>
      <c r="H186" s="63"/>
      <c r="I186" s="63"/>
      <c r="J186" s="63"/>
      <c r="K18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8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86" s="62"/>
      <c r="N186" s="84"/>
      <c r="O18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86" s="27" t="str">
        <f>IF(Tab_Exante[[#This Row],[ID]]="","",Tab_Exante[[#This Row],[ID]])</f>
        <v/>
      </c>
      <c r="R186" s="29"/>
      <c r="S186" s="29" t="str">
        <f>IF(Tab_Expost[[#This Row],[Número  CE]]="","",Tab_Exante[[#This Row],[Tipo de CE]])</f>
        <v/>
      </c>
      <c r="T186" s="66"/>
      <c r="U186" s="63"/>
      <c r="V186" s="67"/>
      <c r="W186" s="75"/>
      <c r="X186" s="68"/>
      <c r="Y186" s="59"/>
      <c r="Z18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8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8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86" s="27" t="str">
        <f>IF(Tab_Exante[[#This Row],[ID]]="","",Tab_Exante[[#This Row],[ID]])</f>
        <v/>
      </c>
      <c r="AE18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86" s="26" t="str">
        <f>IFERROR(IF((1-Tab_Expost[[#This Row],[Rácio]]/Tab_Exante[[#This Row],[Rácio]])&lt;0,0,(1-Tab_Expost[[#This Row],[Rácio]]/Tab_Exante[[#This Row],[Rácio]])),"")</f>
        <v/>
      </c>
      <c r="AG186" s="26"/>
      <c r="AH18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86" s="26"/>
      <c r="AJ186" s="26"/>
      <c r="AL186" s="36">
        <f>IFERROR(Tab_Exante[[#This Row],[Área
 '[m2']]]*Tab_Poupanças[[#This Row],[Projeto - Redução das necessidades de Energia Primária '[%']]],0)</f>
        <v>0</v>
      </c>
      <c r="AM186" s="36">
        <f>IFERROR(Tab_Expost[[#This Row],[Área
 '[m2']]]*AH186,0)</f>
        <v>0</v>
      </c>
      <c r="AR186" s="20">
        <f t="shared" si="2"/>
        <v>175</v>
      </c>
    </row>
    <row r="187" spans="2:44" x14ac:dyDescent="0.2">
      <c r="B187" s="27" t="str">
        <f>IF(Tab_Exante[[#This Row],[Número  CE]]="","",_xlfn.CONCAT(Início!$G$10," | ",Início!$I$10," | ","0",AR187))</f>
        <v/>
      </c>
      <c r="C187" s="33"/>
      <c r="D187" s="29"/>
      <c r="E187" s="62"/>
      <c r="F187" s="62"/>
      <c r="G187" s="62"/>
      <c r="H187" s="63"/>
      <c r="I187" s="63"/>
      <c r="J187" s="63"/>
      <c r="K18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8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87" s="62"/>
      <c r="N187" s="84"/>
      <c r="O18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87" s="27" t="str">
        <f>IF(Tab_Exante[[#This Row],[ID]]="","",Tab_Exante[[#This Row],[ID]])</f>
        <v/>
      </c>
      <c r="R187" s="29"/>
      <c r="S187" s="29" t="str">
        <f>IF(Tab_Expost[[#This Row],[Número  CE]]="","",Tab_Exante[[#This Row],[Tipo de CE]])</f>
        <v/>
      </c>
      <c r="T187" s="66"/>
      <c r="U187" s="63"/>
      <c r="V187" s="67"/>
      <c r="W187" s="75"/>
      <c r="X187" s="68"/>
      <c r="Y187" s="59"/>
      <c r="Z18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8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8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87" s="27" t="str">
        <f>IF(Tab_Exante[[#This Row],[ID]]="","",Tab_Exante[[#This Row],[ID]])</f>
        <v/>
      </c>
      <c r="AE18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87" s="26" t="str">
        <f>IFERROR(IF((1-Tab_Expost[[#This Row],[Rácio]]/Tab_Exante[[#This Row],[Rácio]])&lt;0,0,(1-Tab_Expost[[#This Row],[Rácio]]/Tab_Exante[[#This Row],[Rácio]])),"")</f>
        <v/>
      </c>
      <c r="AG187" s="26"/>
      <c r="AH18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87" s="26"/>
      <c r="AJ187" s="26"/>
      <c r="AL187" s="36">
        <f>IFERROR(Tab_Exante[[#This Row],[Área
 '[m2']]]*Tab_Poupanças[[#This Row],[Projeto - Redução das necessidades de Energia Primária '[%']]],0)</f>
        <v>0</v>
      </c>
      <c r="AM187" s="36">
        <f>IFERROR(Tab_Expost[[#This Row],[Área
 '[m2']]]*AH187,0)</f>
        <v>0</v>
      </c>
      <c r="AR187" s="20">
        <f t="shared" si="2"/>
        <v>176</v>
      </c>
    </row>
    <row r="188" spans="2:44" x14ac:dyDescent="0.2">
      <c r="B188" s="27" t="str">
        <f>IF(Tab_Exante[[#This Row],[Número  CE]]="","",_xlfn.CONCAT(Início!$G$10," | ",Início!$I$10," | ","0",AR188))</f>
        <v/>
      </c>
      <c r="C188" s="33"/>
      <c r="D188" s="29"/>
      <c r="E188" s="62"/>
      <c r="F188" s="62"/>
      <c r="G188" s="62"/>
      <c r="H188" s="63"/>
      <c r="I188" s="63"/>
      <c r="J188" s="63"/>
      <c r="K18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8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88" s="62"/>
      <c r="N188" s="84"/>
      <c r="O18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88" s="27" t="str">
        <f>IF(Tab_Exante[[#This Row],[ID]]="","",Tab_Exante[[#This Row],[ID]])</f>
        <v/>
      </c>
      <c r="R188" s="29"/>
      <c r="S188" s="29" t="str">
        <f>IF(Tab_Expost[[#This Row],[Número  CE]]="","",Tab_Exante[[#This Row],[Tipo de CE]])</f>
        <v/>
      </c>
      <c r="T188" s="66"/>
      <c r="U188" s="63"/>
      <c r="V188" s="67"/>
      <c r="W188" s="75"/>
      <c r="X188" s="68"/>
      <c r="Y188" s="59"/>
      <c r="Z18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8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8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88" s="27" t="str">
        <f>IF(Tab_Exante[[#This Row],[ID]]="","",Tab_Exante[[#This Row],[ID]])</f>
        <v/>
      </c>
      <c r="AE18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88" s="26" t="str">
        <f>IFERROR(IF((1-Tab_Expost[[#This Row],[Rácio]]/Tab_Exante[[#This Row],[Rácio]])&lt;0,0,(1-Tab_Expost[[#This Row],[Rácio]]/Tab_Exante[[#This Row],[Rácio]])),"")</f>
        <v/>
      </c>
      <c r="AG188" s="26"/>
      <c r="AH18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88" s="26"/>
      <c r="AJ188" s="26"/>
      <c r="AL188" s="36">
        <f>IFERROR(Tab_Exante[[#This Row],[Área
 '[m2']]]*Tab_Poupanças[[#This Row],[Projeto - Redução das necessidades de Energia Primária '[%']]],0)</f>
        <v>0</v>
      </c>
      <c r="AM188" s="36">
        <f>IFERROR(Tab_Expost[[#This Row],[Área
 '[m2']]]*AH188,0)</f>
        <v>0</v>
      </c>
      <c r="AR188" s="20">
        <f t="shared" si="2"/>
        <v>177</v>
      </c>
    </row>
    <row r="189" spans="2:44" x14ac:dyDescent="0.2">
      <c r="B189" s="27" t="str">
        <f>IF(Tab_Exante[[#This Row],[Número  CE]]="","",_xlfn.CONCAT(Início!$G$10," | ",Início!$I$10," | ","0",AR189))</f>
        <v/>
      </c>
      <c r="C189" s="33"/>
      <c r="D189" s="29"/>
      <c r="E189" s="62"/>
      <c r="F189" s="62"/>
      <c r="G189" s="62"/>
      <c r="H189" s="63"/>
      <c r="I189" s="63"/>
      <c r="J189" s="63"/>
      <c r="K18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8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89" s="62"/>
      <c r="N189" s="84"/>
      <c r="O18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89" s="27" t="str">
        <f>IF(Tab_Exante[[#This Row],[ID]]="","",Tab_Exante[[#This Row],[ID]])</f>
        <v/>
      </c>
      <c r="R189" s="29"/>
      <c r="S189" s="29" t="str">
        <f>IF(Tab_Expost[[#This Row],[Número  CE]]="","",Tab_Exante[[#This Row],[Tipo de CE]])</f>
        <v/>
      </c>
      <c r="T189" s="66"/>
      <c r="U189" s="63"/>
      <c r="V189" s="67"/>
      <c r="W189" s="75"/>
      <c r="X189" s="68"/>
      <c r="Y189" s="59"/>
      <c r="Z18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8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8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89" s="27" t="str">
        <f>IF(Tab_Exante[[#This Row],[ID]]="","",Tab_Exante[[#This Row],[ID]])</f>
        <v/>
      </c>
      <c r="AE18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89" s="26" t="str">
        <f>IFERROR(IF((1-Tab_Expost[[#This Row],[Rácio]]/Tab_Exante[[#This Row],[Rácio]])&lt;0,0,(1-Tab_Expost[[#This Row],[Rácio]]/Tab_Exante[[#This Row],[Rácio]])),"")</f>
        <v/>
      </c>
      <c r="AG189" s="26"/>
      <c r="AH18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89" s="26"/>
      <c r="AJ189" s="26"/>
      <c r="AL189" s="36">
        <f>IFERROR(Tab_Exante[[#This Row],[Área
 '[m2']]]*Tab_Poupanças[[#This Row],[Projeto - Redução das necessidades de Energia Primária '[%']]],0)</f>
        <v>0</v>
      </c>
      <c r="AM189" s="36">
        <f>IFERROR(Tab_Expost[[#This Row],[Área
 '[m2']]]*AH189,0)</f>
        <v>0</v>
      </c>
      <c r="AR189" s="20">
        <f t="shared" si="2"/>
        <v>178</v>
      </c>
    </row>
    <row r="190" spans="2:44" x14ac:dyDescent="0.2">
      <c r="B190" s="27" t="str">
        <f>IF(Tab_Exante[[#This Row],[Número  CE]]="","",_xlfn.CONCAT(Início!$G$10," | ",Início!$I$10," | ","0",AR190))</f>
        <v/>
      </c>
      <c r="C190" s="33"/>
      <c r="D190" s="29"/>
      <c r="E190" s="62"/>
      <c r="F190" s="62"/>
      <c r="G190" s="62"/>
      <c r="H190" s="63"/>
      <c r="I190" s="63"/>
      <c r="J190" s="63"/>
      <c r="K19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9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90" s="62"/>
      <c r="N190" s="84"/>
      <c r="O19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90" s="27" t="str">
        <f>IF(Tab_Exante[[#This Row],[ID]]="","",Tab_Exante[[#This Row],[ID]])</f>
        <v/>
      </c>
      <c r="R190" s="29"/>
      <c r="S190" s="29" t="str">
        <f>IF(Tab_Expost[[#This Row],[Número  CE]]="","",Tab_Exante[[#This Row],[Tipo de CE]])</f>
        <v/>
      </c>
      <c r="T190" s="66"/>
      <c r="U190" s="63"/>
      <c r="V190" s="67"/>
      <c r="W190" s="75"/>
      <c r="X190" s="68"/>
      <c r="Y190" s="59"/>
      <c r="Z19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9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9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90" s="27" t="str">
        <f>IF(Tab_Exante[[#This Row],[ID]]="","",Tab_Exante[[#This Row],[ID]])</f>
        <v/>
      </c>
      <c r="AE19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90" s="26" t="str">
        <f>IFERROR(IF((1-Tab_Expost[[#This Row],[Rácio]]/Tab_Exante[[#This Row],[Rácio]])&lt;0,0,(1-Tab_Expost[[#This Row],[Rácio]]/Tab_Exante[[#This Row],[Rácio]])),"")</f>
        <v/>
      </c>
      <c r="AG190" s="26"/>
      <c r="AH19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90" s="26"/>
      <c r="AJ190" s="26"/>
      <c r="AL190" s="36">
        <f>IFERROR(Tab_Exante[[#This Row],[Área
 '[m2']]]*Tab_Poupanças[[#This Row],[Projeto - Redução das necessidades de Energia Primária '[%']]],0)</f>
        <v>0</v>
      </c>
      <c r="AM190" s="36">
        <f>IFERROR(Tab_Expost[[#This Row],[Área
 '[m2']]]*AH190,0)</f>
        <v>0</v>
      </c>
      <c r="AR190" s="20">
        <f t="shared" si="2"/>
        <v>179</v>
      </c>
    </row>
    <row r="191" spans="2:44" x14ac:dyDescent="0.2">
      <c r="B191" s="27" t="str">
        <f>IF(Tab_Exante[[#This Row],[Número  CE]]="","",_xlfn.CONCAT(Início!$G$10," | ",Início!$I$10," | ","0",AR191))</f>
        <v/>
      </c>
      <c r="C191" s="33"/>
      <c r="D191" s="29"/>
      <c r="E191" s="62"/>
      <c r="F191" s="62"/>
      <c r="G191" s="62"/>
      <c r="H191" s="63"/>
      <c r="I191" s="63"/>
      <c r="J191" s="63"/>
      <c r="K19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9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91" s="62"/>
      <c r="N191" s="84"/>
      <c r="O19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91" s="27" t="str">
        <f>IF(Tab_Exante[[#This Row],[ID]]="","",Tab_Exante[[#This Row],[ID]])</f>
        <v/>
      </c>
      <c r="R191" s="29"/>
      <c r="S191" s="29" t="str">
        <f>IF(Tab_Expost[[#This Row],[Número  CE]]="","",Tab_Exante[[#This Row],[Tipo de CE]])</f>
        <v/>
      </c>
      <c r="T191" s="66"/>
      <c r="U191" s="63"/>
      <c r="V191" s="67"/>
      <c r="W191" s="75"/>
      <c r="X191" s="68"/>
      <c r="Y191" s="59"/>
      <c r="Z19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9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9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91" s="27" t="str">
        <f>IF(Tab_Exante[[#This Row],[ID]]="","",Tab_Exante[[#This Row],[ID]])</f>
        <v/>
      </c>
      <c r="AE19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91" s="26" t="str">
        <f>IFERROR(IF((1-Tab_Expost[[#This Row],[Rácio]]/Tab_Exante[[#This Row],[Rácio]])&lt;0,0,(1-Tab_Expost[[#This Row],[Rácio]]/Tab_Exante[[#This Row],[Rácio]])),"")</f>
        <v/>
      </c>
      <c r="AG191" s="26"/>
      <c r="AH19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91" s="26"/>
      <c r="AJ191" s="26"/>
      <c r="AL191" s="36">
        <f>IFERROR(Tab_Exante[[#This Row],[Área
 '[m2']]]*Tab_Poupanças[[#This Row],[Projeto - Redução das necessidades de Energia Primária '[%']]],0)</f>
        <v>0</v>
      </c>
      <c r="AM191" s="36">
        <f>IFERROR(Tab_Expost[[#This Row],[Área
 '[m2']]]*AH191,0)</f>
        <v>0</v>
      </c>
      <c r="AR191" s="20">
        <f t="shared" si="2"/>
        <v>180</v>
      </c>
    </row>
    <row r="192" spans="2:44" x14ac:dyDescent="0.2">
      <c r="B192" s="27" t="str">
        <f>IF(Tab_Exante[[#This Row],[Número  CE]]="","",_xlfn.CONCAT(Início!$G$10," | ",Início!$I$10," | ","0",AR192))</f>
        <v/>
      </c>
      <c r="C192" s="33"/>
      <c r="D192" s="29"/>
      <c r="E192" s="62"/>
      <c r="F192" s="62"/>
      <c r="G192" s="62"/>
      <c r="H192" s="63"/>
      <c r="I192" s="63"/>
      <c r="J192" s="63"/>
      <c r="K19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9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92" s="62"/>
      <c r="N192" s="84"/>
      <c r="O19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92" s="27" t="str">
        <f>IF(Tab_Exante[[#This Row],[ID]]="","",Tab_Exante[[#This Row],[ID]])</f>
        <v/>
      </c>
      <c r="R192" s="29"/>
      <c r="S192" s="29" t="str">
        <f>IF(Tab_Expost[[#This Row],[Número  CE]]="","",Tab_Exante[[#This Row],[Tipo de CE]])</f>
        <v/>
      </c>
      <c r="T192" s="66"/>
      <c r="U192" s="63"/>
      <c r="V192" s="67"/>
      <c r="W192" s="75"/>
      <c r="X192" s="68"/>
      <c r="Y192" s="59"/>
      <c r="Z19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9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9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92" s="27" t="str">
        <f>IF(Tab_Exante[[#This Row],[ID]]="","",Tab_Exante[[#This Row],[ID]])</f>
        <v/>
      </c>
      <c r="AE19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92" s="26" t="str">
        <f>IFERROR(IF((1-Tab_Expost[[#This Row],[Rácio]]/Tab_Exante[[#This Row],[Rácio]])&lt;0,0,(1-Tab_Expost[[#This Row],[Rácio]]/Tab_Exante[[#This Row],[Rácio]])),"")</f>
        <v/>
      </c>
      <c r="AG192" s="26"/>
      <c r="AH19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92" s="26"/>
      <c r="AJ192" s="26"/>
      <c r="AL192" s="36">
        <f>IFERROR(Tab_Exante[[#This Row],[Área
 '[m2']]]*Tab_Poupanças[[#This Row],[Projeto - Redução das necessidades de Energia Primária '[%']]],0)</f>
        <v>0</v>
      </c>
      <c r="AM192" s="36">
        <f>IFERROR(Tab_Expost[[#This Row],[Área
 '[m2']]]*AH192,0)</f>
        <v>0</v>
      </c>
      <c r="AR192" s="20">
        <f t="shared" si="2"/>
        <v>181</v>
      </c>
    </row>
    <row r="193" spans="2:44" x14ac:dyDescent="0.2">
      <c r="B193" s="27" t="str">
        <f>IF(Tab_Exante[[#This Row],[Número  CE]]="","",_xlfn.CONCAT(Início!$G$10," | ",Início!$I$10," | ","0",AR193))</f>
        <v/>
      </c>
      <c r="C193" s="33"/>
      <c r="D193" s="29"/>
      <c r="E193" s="62"/>
      <c r="F193" s="62"/>
      <c r="G193" s="62"/>
      <c r="H193" s="63"/>
      <c r="I193" s="63"/>
      <c r="J193" s="63"/>
      <c r="K19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9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93" s="62"/>
      <c r="N193" s="84"/>
      <c r="O19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93" s="27" t="str">
        <f>IF(Tab_Exante[[#This Row],[ID]]="","",Tab_Exante[[#This Row],[ID]])</f>
        <v/>
      </c>
      <c r="R193" s="29"/>
      <c r="S193" s="29" t="str">
        <f>IF(Tab_Expost[[#This Row],[Número  CE]]="","",Tab_Exante[[#This Row],[Tipo de CE]])</f>
        <v/>
      </c>
      <c r="T193" s="66"/>
      <c r="U193" s="63"/>
      <c r="V193" s="67"/>
      <c r="W193" s="75"/>
      <c r="X193" s="68"/>
      <c r="Y193" s="59"/>
      <c r="Z19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9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9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93" s="27" t="str">
        <f>IF(Tab_Exante[[#This Row],[ID]]="","",Tab_Exante[[#This Row],[ID]])</f>
        <v/>
      </c>
      <c r="AE19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93" s="26" t="str">
        <f>IFERROR(IF((1-Tab_Expost[[#This Row],[Rácio]]/Tab_Exante[[#This Row],[Rácio]])&lt;0,0,(1-Tab_Expost[[#This Row],[Rácio]]/Tab_Exante[[#This Row],[Rácio]])),"")</f>
        <v/>
      </c>
      <c r="AG193" s="26"/>
      <c r="AH19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93" s="26"/>
      <c r="AJ193" s="26"/>
      <c r="AL193" s="36">
        <f>IFERROR(Tab_Exante[[#This Row],[Área
 '[m2']]]*Tab_Poupanças[[#This Row],[Projeto - Redução das necessidades de Energia Primária '[%']]],0)</f>
        <v>0</v>
      </c>
      <c r="AM193" s="36">
        <f>IFERROR(Tab_Expost[[#This Row],[Área
 '[m2']]]*AH193,0)</f>
        <v>0</v>
      </c>
      <c r="AR193" s="20">
        <f t="shared" si="2"/>
        <v>182</v>
      </c>
    </row>
    <row r="194" spans="2:44" x14ac:dyDescent="0.2">
      <c r="B194" s="27" t="str">
        <f>IF(Tab_Exante[[#This Row],[Número  CE]]="","",_xlfn.CONCAT(Início!$G$10," | ",Início!$I$10," | ","0",AR194))</f>
        <v/>
      </c>
      <c r="C194" s="33"/>
      <c r="D194" s="29"/>
      <c r="E194" s="62"/>
      <c r="F194" s="62"/>
      <c r="G194" s="62"/>
      <c r="H194" s="63"/>
      <c r="I194" s="63"/>
      <c r="J194" s="63"/>
      <c r="K19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9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94" s="62"/>
      <c r="N194" s="84"/>
      <c r="O19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94" s="27" t="str">
        <f>IF(Tab_Exante[[#This Row],[ID]]="","",Tab_Exante[[#This Row],[ID]])</f>
        <v/>
      </c>
      <c r="R194" s="29"/>
      <c r="S194" s="29" t="str">
        <f>IF(Tab_Expost[[#This Row],[Número  CE]]="","",Tab_Exante[[#This Row],[Tipo de CE]])</f>
        <v/>
      </c>
      <c r="T194" s="66"/>
      <c r="U194" s="63"/>
      <c r="V194" s="67"/>
      <c r="W194" s="75"/>
      <c r="X194" s="68"/>
      <c r="Y194" s="59"/>
      <c r="Z19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9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9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94" s="27" t="str">
        <f>IF(Tab_Exante[[#This Row],[ID]]="","",Tab_Exante[[#This Row],[ID]])</f>
        <v/>
      </c>
      <c r="AE19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94" s="26" t="str">
        <f>IFERROR(IF((1-Tab_Expost[[#This Row],[Rácio]]/Tab_Exante[[#This Row],[Rácio]])&lt;0,0,(1-Tab_Expost[[#This Row],[Rácio]]/Tab_Exante[[#This Row],[Rácio]])),"")</f>
        <v/>
      </c>
      <c r="AG194" s="26"/>
      <c r="AH19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94" s="26"/>
      <c r="AJ194" s="26"/>
      <c r="AL194" s="36">
        <f>IFERROR(Tab_Exante[[#This Row],[Área
 '[m2']]]*Tab_Poupanças[[#This Row],[Projeto - Redução das necessidades de Energia Primária '[%']]],0)</f>
        <v>0</v>
      </c>
      <c r="AM194" s="36">
        <f>IFERROR(Tab_Expost[[#This Row],[Área
 '[m2']]]*AH194,0)</f>
        <v>0</v>
      </c>
      <c r="AR194" s="20">
        <f t="shared" si="2"/>
        <v>183</v>
      </c>
    </row>
    <row r="195" spans="2:44" x14ac:dyDescent="0.2">
      <c r="B195" s="27" t="str">
        <f>IF(Tab_Exante[[#This Row],[Número  CE]]="","",_xlfn.CONCAT(Início!$G$10," | ",Início!$I$10," | ","0",AR195))</f>
        <v/>
      </c>
      <c r="C195" s="33"/>
      <c r="D195" s="29"/>
      <c r="E195" s="62"/>
      <c r="F195" s="62"/>
      <c r="G195" s="62"/>
      <c r="H195" s="63"/>
      <c r="I195" s="63"/>
      <c r="J195" s="63"/>
      <c r="K19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9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95" s="62"/>
      <c r="N195" s="84"/>
      <c r="O19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95" s="27" t="str">
        <f>IF(Tab_Exante[[#This Row],[ID]]="","",Tab_Exante[[#This Row],[ID]])</f>
        <v/>
      </c>
      <c r="R195" s="29"/>
      <c r="S195" s="29" t="str">
        <f>IF(Tab_Expost[[#This Row],[Número  CE]]="","",Tab_Exante[[#This Row],[Tipo de CE]])</f>
        <v/>
      </c>
      <c r="T195" s="66"/>
      <c r="U195" s="63"/>
      <c r="V195" s="67"/>
      <c r="W195" s="75"/>
      <c r="X195" s="68"/>
      <c r="Y195" s="59"/>
      <c r="Z19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9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9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95" s="27" t="str">
        <f>IF(Tab_Exante[[#This Row],[ID]]="","",Tab_Exante[[#This Row],[ID]])</f>
        <v/>
      </c>
      <c r="AE19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95" s="26" t="str">
        <f>IFERROR(IF((1-Tab_Expost[[#This Row],[Rácio]]/Tab_Exante[[#This Row],[Rácio]])&lt;0,0,(1-Tab_Expost[[#This Row],[Rácio]]/Tab_Exante[[#This Row],[Rácio]])),"")</f>
        <v/>
      </c>
      <c r="AG195" s="26"/>
      <c r="AH19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95" s="26"/>
      <c r="AJ195" s="26"/>
      <c r="AL195" s="36">
        <f>IFERROR(Tab_Exante[[#This Row],[Área
 '[m2']]]*Tab_Poupanças[[#This Row],[Projeto - Redução das necessidades de Energia Primária '[%']]],0)</f>
        <v>0</v>
      </c>
      <c r="AM195" s="36">
        <f>IFERROR(Tab_Expost[[#This Row],[Área
 '[m2']]]*AH195,0)</f>
        <v>0</v>
      </c>
      <c r="AR195" s="20">
        <f t="shared" si="2"/>
        <v>184</v>
      </c>
    </row>
    <row r="196" spans="2:44" x14ac:dyDescent="0.2">
      <c r="B196" s="27" t="str">
        <f>IF(Tab_Exante[[#This Row],[Número  CE]]="","",_xlfn.CONCAT(Início!$G$10," | ",Início!$I$10," | ","0",AR196))</f>
        <v/>
      </c>
      <c r="C196" s="33"/>
      <c r="D196" s="29"/>
      <c r="E196" s="62"/>
      <c r="F196" s="62"/>
      <c r="G196" s="62"/>
      <c r="H196" s="63"/>
      <c r="I196" s="63"/>
      <c r="J196" s="63"/>
      <c r="K19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9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96" s="62"/>
      <c r="N196" s="84"/>
      <c r="O19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96" s="27" t="str">
        <f>IF(Tab_Exante[[#This Row],[ID]]="","",Tab_Exante[[#This Row],[ID]])</f>
        <v/>
      </c>
      <c r="R196" s="29"/>
      <c r="S196" s="29" t="str">
        <f>IF(Tab_Expost[[#This Row],[Número  CE]]="","",Tab_Exante[[#This Row],[Tipo de CE]])</f>
        <v/>
      </c>
      <c r="T196" s="66"/>
      <c r="U196" s="63"/>
      <c r="V196" s="67"/>
      <c r="W196" s="75"/>
      <c r="X196" s="68"/>
      <c r="Y196" s="59"/>
      <c r="Z19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9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9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96" s="27" t="str">
        <f>IF(Tab_Exante[[#This Row],[ID]]="","",Tab_Exante[[#This Row],[ID]])</f>
        <v/>
      </c>
      <c r="AE19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96" s="26" t="str">
        <f>IFERROR(IF((1-Tab_Expost[[#This Row],[Rácio]]/Tab_Exante[[#This Row],[Rácio]])&lt;0,0,(1-Tab_Expost[[#This Row],[Rácio]]/Tab_Exante[[#This Row],[Rácio]])),"")</f>
        <v/>
      </c>
      <c r="AG196" s="26"/>
      <c r="AH19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96" s="26"/>
      <c r="AJ196" s="26"/>
      <c r="AL196" s="36">
        <f>IFERROR(Tab_Exante[[#This Row],[Área
 '[m2']]]*Tab_Poupanças[[#This Row],[Projeto - Redução das necessidades de Energia Primária '[%']]],0)</f>
        <v>0</v>
      </c>
      <c r="AM196" s="36">
        <f>IFERROR(Tab_Expost[[#This Row],[Área
 '[m2']]]*AH196,0)</f>
        <v>0</v>
      </c>
      <c r="AR196" s="20">
        <f t="shared" si="2"/>
        <v>185</v>
      </c>
    </row>
    <row r="197" spans="2:44" x14ac:dyDescent="0.2">
      <c r="B197" s="27" t="str">
        <f>IF(Tab_Exante[[#This Row],[Número  CE]]="","",_xlfn.CONCAT(Início!$G$10," | ",Início!$I$10," | ","0",AR197))</f>
        <v/>
      </c>
      <c r="C197" s="33"/>
      <c r="D197" s="29"/>
      <c r="E197" s="62"/>
      <c r="F197" s="62"/>
      <c r="G197" s="62"/>
      <c r="H197" s="63"/>
      <c r="I197" s="63"/>
      <c r="J197" s="63"/>
      <c r="K19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9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97" s="62"/>
      <c r="N197" s="84"/>
      <c r="O19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97" s="27" t="str">
        <f>IF(Tab_Exante[[#This Row],[ID]]="","",Tab_Exante[[#This Row],[ID]])</f>
        <v/>
      </c>
      <c r="R197" s="29"/>
      <c r="S197" s="29" t="str">
        <f>IF(Tab_Expost[[#This Row],[Número  CE]]="","",Tab_Exante[[#This Row],[Tipo de CE]])</f>
        <v/>
      </c>
      <c r="T197" s="66"/>
      <c r="U197" s="63"/>
      <c r="V197" s="67"/>
      <c r="W197" s="75"/>
      <c r="X197" s="68"/>
      <c r="Y197" s="59"/>
      <c r="Z19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9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9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97" s="27" t="str">
        <f>IF(Tab_Exante[[#This Row],[ID]]="","",Tab_Exante[[#This Row],[ID]])</f>
        <v/>
      </c>
      <c r="AE19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97" s="26" t="str">
        <f>IFERROR(IF((1-Tab_Expost[[#This Row],[Rácio]]/Tab_Exante[[#This Row],[Rácio]])&lt;0,0,(1-Tab_Expost[[#This Row],[Rácio]]/Tab_Exante[[#This Row],[Rácio]])),"")</f>
        <v/>
      </c>
      <c r="AG197" s="26"/>
      <c r="AH19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97" s="26"/>
      <c r="AJ197" s="26"/>
      <c r="AL197" s="36">
        <f>IFERROR(Tab_Exante[[#This Row],[Área
 '[m2']]]*Tab_Poupanças[[#This Row],[Projeto - Redução das necessidades de Energia Primária '[%']]],0)</f>
        <v>0</v>
      </c>
      <c r="AM197" s="36">
        <f>IFERROR(Tab_Expost[[#This Row],[Área
 '[m2']]]*AH197,0)</f>
        <v>0</v>
      </c>
      <c r="AR197" s="20">
        <f t="shared" si="2"/>
        <v>186</v>
      </c>
    </row>
    <row r="198" spans="2:44" x14ac:dyDescent="0.2">
      <c r="B198" s="27" t="str">
        <f>IF(Tab_Exante[[#This Row],[Número  CE]]="","",_xlfn.CONCAT(Início!$G$10," | ",Início!$I$10," | ","0",AR198))</f>
        <v/>
      </c>
      <c r="C198" s="33"/>
      <c r="D198" s="29"/>
      <c r="E198" s="62"/>
      <c r="F198" s="62"/>
      <c r="G198" s="62"/>
      <c r="H198" s="63"/>
      <c r="I198" s="63"/>
      <c r="J198" s="63"/>
      <c r="K19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9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98" s="62"/>
      <c r="N198" s="84"/>
      <c r="O19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98" s="27" t="str">
        <f>IF(Tab_Exante[[#This Row],[ID]]="","",Tab_Exante[[#This Row],[ID]])</f>
        <v/>
      </c>
      <c r="R198" s="29"/>
      <c r="S198" s="29" t="str">
        <f>IF(Tab_Expost[[#This Row],[Número  CE]]="","",Tab_Exante[[#This Row],[Tipo de CE]])</f>
        <v/>
      </c>
      <c r="T198" s="66"/>
      <c r="U198" s="63"/>
      <c r="V198" s="67"/>
      <c r="W198" s="75"/>
      <c r="X198" s="68"/>
      <c r="Y198" s="59"/>
      <c r="Z19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9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9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98" s="27" t="str">
        <f>IF(Tab_Exante[[#This Row],[ID]]="","",Tab_Exante[[#This Row],[ID]])</f>
        <v/>
      </c>
      <c r="AE19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98" s="26" t="str">
        <f>IFERROR(IF((1-Tab_Expost[[#This Row],[Rácio]]/Tab_Exante[[#This Row],[Rácio]])&lt;0,0,(1-Tab_Expost[[#This Row],[Rácio]]/Tab_Exante[[#This Row],[Rácio]])),"")</f>
        <v/>
      </c>
      <c r="AG198" s="26"/>
      <c r="AH19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98" s="26"/>
      <c r="AJ198" s="26"/>
      <c r="AL198" s="36">
        <f>IFERROR(Tab_Exante[[#This Row],[Área
 '[m2']]]*Tab_Poupanças[[#This Row],[Projeto - Redução das necessidades de Energia Primária '[%']]],0)</f>
        <v>0</v>
      </c>
      <c r="AM198" s="36">
        <f>IFERROR(Tab_Expost[[#This Row],[Área
 '[m2']]]*AH198,0)</f>
        <v>0</v>
      </c>
      <c r="AR198" s="20">
        <f t="shared" si="2"/>
        <v>187</v>
      </c>
    </row>
    <row r="199" spans="2:44" x14ac:dyDescent="0.2">
      <c r="B199" s="27" t="str">
        <f>IF(Tab_Exante[[#This Row],[Número  CE]]="","",_xlfn.CONCAT(Início!$G$10," | ",Início!$I$10," | ","0",AR199))</f>
        <v/>
      </c>
      <c r="C199" s="33"/>
      <c r="D199" s="29"/>
      <c r="E199" s="62"/>
      <c r="F199" s="62"/>
      <c r="G199" s="62"/>
      <c r="H199" s="63"/>
      <c r="I199" s="63"/>
      <c r="J199" s="63"/>
      <c r="K19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19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199" s="62"/>
      <c r="N199" s="84"/>
      <c r="O19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199" s="27" t="str">
        <f>IF(Tab_Exante[[#This Row],[ID]]="","",Tab_Exante[[#This Row],[ID]])</f>
        <v/>
      </c>
      <c r="R199" s="29"/>
      <c r="S199" s="29" t="str">
        <f>IF(Tab_Expost[[#This Row],[Número  CE]]="","",Tab_Exante[[#This Row],[Tipo de CE]])</f>
        <v/>
      </c>
      <c r="T199" s="66"/>
      <c r="U199" s="63"/>
      <c r="V199" s="67"/>
      <c r="W199" s="75"/>
      <c r="X199" s="68"/>
      <c r="Y199" s="59"/>
      <c r="Z19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19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19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199" s="27" t="str">
        <f>IF(Tab_Exante[[#This Row],[ID]]="","",Tab_Exante[[#This Row],[ID]])</f>
        <v/>
      </c>
      <c r="AE19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199" s="26" t="str">
        <f>IFERROR(IF((1-Tab_Expost[[#This Row],[Rácio]]/Tab_Exante[[#This Row],[Rácio]])&lt;0,0,(1-Tab_Expost[[#This Row],[Rácio]]/Tab_Exante[[#This Row],[Rácio]])),"")</f>
        <v/>
      </c>
      <c r="AG199" s="26"/>
      <c r="AH19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199" s="26"/>
      <c r="AJ199" s="26"/>
      <c r="AL199" s="36">
        <f>IFERROR(Tab_Exante[[#This Row],[Área
 '[m2']]]*Tab_Poupanças[[#This Row],[Projeto - Redução das necessidades de Energia Primária '[%']]],0)</f>
        <v>0</v>
      </c>
      <c r="AM199" s="36">
        <f>IFERROR(Tab_Expost[[#This Row],[Área
 '[m2']]]*AH199,0)</f>
        <v>0</v>
      </c>
      <c r="AR199" s="20">
        <f t="shared" si="2"/>
        <v>188</v>
      </c>
    </row>
    <row r="200" spans="2:44" x14ac:dyDescent="0.2">
      <c r="B200" s="27" t="str">
        <f>IF(Tab_Exante[[#This Row],[Número  CE]]="","",_xlfn.CONCAT(Início!$G$10," | ",Início!$I$10," | ","0",AR200))</f>
        <v/>
      </c>
      <c r="C200" s="33"/>
      <c r="D200" s="29"/>
      <c r="E200" s="62"/>
      <c r="F200" s="62"/>
      <c r="G200" s="62"/>
      <c r="H200" s="63"/>
      <c r="I200" s="63"/>
      <c r="J200" s="63"/>
      <c r="K20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0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00" s="62"/>
      <c r="N200" s="84"/>
      <c r="O20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00" s="27" t="str">
        <f>IF(Tab_Exante[[#This Row],[ID]]="","",Tab_Exante[[#This Row],[ID]])</f>
        <v/>
      </c>
      <c r="R200" s="29"/>
      <c r="S200" s="29" t="str">
        <f>IF(Tab_Expost[[#This Row],[Número  CE]]="","",Tab_Exante[[#This Row],[Tipo de CE]])</f>
        <v/>
      </c>
      <c r="T200" s="66"/>
      <c r="U200" s="63"/>
      <c r="V200" s="67"/>
      <c r="W200" s="75"/>
      <c r="X200" s="68"/>
      <c r="Y200" s="59"/>
      <c r="Z20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0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0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00" s="27" t="str">
        <f>IF(Tab_Exante[[#This Row],[ID]]="","",Tab_Exante[[#This Row],[ID]])</f>
        <v/>
      </c>
      <c r="AE20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00" s="26" t="str">
        <f>IFERROR(IF((1-Tab_Expost[[#This Row],[Rácio]]/Tab_Exante[[#This Row],[Rácio]])&lt;0,0,(1-Tab_Expost[[#This Row],[Rácio]]/Tab_Exante[[#This Row],[Rácio]])),"")</f>
        <v/>
      </c>
      <c r="AG200" s="26"/>
      <c r="AH20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00" s="26"/>
      <c r="AJ200" s="26"/>
      <c r="AL200" s="36">
        <f>IFERROR(Tab_Exante[[#This Row],[Área
 '[m2']]]*Tab_Poupanças[[#This Row],[Projeto - Redução das necessidades de Energia Primária '[%']]],0)</f>
        <v>0</v>
      </c>
      <c r="AM200" s="36">
        <f>IFERROR(Tab_Expost[[#This Row],[Área
 '[m2']]]*AH200,0)</f>
        <v>0</v>
      </c>
      <c r="AR200" s="20">
        <f t="shared" si="2"/>
        <v>189</v>
      </c>
    </row>
    <row r="201" spans="2:44" x14ac:dyDescent="0.2">
      <c r="B201" s="27" t="str">
        <f>IF(Tab_Exante[[#This Row],[Número  CE]]="","",_xlfn.CONCAT(Início!$G$10," | ",Início!$I$10," | ","0",AR201))</f>
        <v/>
      </c>
      <c r="C201" s="33"/>
      <c r="D201" s="29"/>
      <c r="E201" s="62"/>
      <c r="F201" s="62"/>
      <c r="G201" s="62"/>
      <c r="H201" s="63"/>
      <c r="I201" s="63"/>
      <c r="J201" s="63"/>
      <c r="K20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0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01" s="62"/>
      <c r="N201" s="84"/>
      <c r="O20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01" s="27" t="str">
        <f>IF(Tab_Exante[[#This Row],[ID]]="","",Tab_Exante[[#This Row],[ID]])</f>
        <v/>
      </c>
      <c r="R201" s="29"/>
      <c r="S201" s="29" t="str">
        <f>IF(Tab_Expost[[#This Row],[Número  CE]]="","",Tab_Exante[[#This Row],[Tipo de CE]])</f>
        <v/>
      </c>
      <c r="T201" s="66"/>
      <c r="U201" s="63"/>
      <c r="V201" s="67"/>
      <c r="W201" s="75"/>
      <c r="X201" s="68"/>
      <c r="Y201" s="59"/>
      <c r="Z20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0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0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01" s="27" t="str">
        <f>IF(Tab_Exante[[#This Row],[ID]]="","",Tab_Exante[[#This Row],[ID]])</f>
        <v/>
      </c>
      <c r="AE20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01" s="26" t="str">
        <f>IFERROR(IF((1-Tab_Expost[[#This Row],[Rácio]]/Tab_Exante[[#This Row],[Rácio]])&lt;0,0,(1-Tab_Expost[[#This Row],[Rácio]]/Tab_Exante[[#This Row],[Rácio]])),"")</f>
        <v/>
      </c>
      <c r="AG201" s="26"/>
      <c r="AH20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01" s="26"/>
      <c r="AJ201" s="26"/>
      <c r="AL201" s="36">
        <f>IFERROR(Tab_Exante[[#This Row],[Área
 '[m2']]]*Tab_Poupanças[[#This Row],[Projeto - Redução das necessidades de Energia Primária '[%']]],0)</f>
        <v>0</v>
      </c>
      <c r="AM201" s="36">
        <f>IFERROR(Tab_Expost[[#This Row],[Área
 '[m2']]]*AH201,0)</f>
        <v>0</v>
      </c>
      <c r="AR201" s="20">
        <f t="shared" si="2"/>
        <v>190</v>
      </c>
    </row>
    <row r="202" spans="2:44" x14ac:dyDescent="0.2">
      <c r="B202" s="27" t="str">
        <f>IF(Tab_Exante[[#This Row],[Número  CE]]="","",_xlfn.CONCAT(Início!$G$10," | ",Início!$I$10," | ","0",AR202))</f>
        <v/>
      </c>
      <c r="C202" s="33"/>
      <c r="D202" s="29"/>
      <c r="E202" s="62"/>
      <c r="F202" s="62"/>
      <c r="G202" s="62"/>
      <c r="H202" s="63"/>
      <c r="I202" s="63"/>
      <c r="J202" s="63"/>
      <c r="K20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0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02" s="62"/>
      <c r="N202" s="84"/>
      <c r="O20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02" s="27" t="str">
        <f>IF(Tab_Exante[[#This Row],[ID]]="","",Tab_Exante[[#This Row],[ID]])</f>
        <v/>
      </c>
      <c r="R202" s="29"/>
      <c r="S202" s="29" t="str">
        <f>IF(Tab_Expost[[#This Row],[Número  CE]]="","",Tab_Exante[[#This Row],[Tipo de CE]])</f>
        <v/>
      </c>
      <c r="T202" s="66"/>
      <c r="U202" s="63"/>
      <c r="V202" s="67"/>
      <c r="W202" s="75"/>
      <c r="X202" s="68"/>
      <c r="Y202" s="59"/>
      <c r="Z20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0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0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02" s="27" t="str">
        <f>IF(Tab_Exante[[#This Row],[ID]]="","",Tab_Exante[[#This Row],[ID]])</f>
        <v/>
      </c>
      <c r="AE20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02" s="26" t="str">
        <f>IFERROR(IF((1-Tab_Expost[[#This Row],[Rácio]]/Tab_Exante[[#This Row],[Rácio]])&lt;0,0,(1-Tab_Expost[[#This Row],[Rácio]]/Tab_Exante[[#This Row],[Rácio]])),"")</f>
        <v/>
      </c>
      <c r="AG202" s="26"/>
      <c r="AH20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02" s="26"/>
      <c r="AJ202" s="26"/>
      <c r="AL202" s="36">
        <f>IFERROR(Tab_Exante[[#This Row],[Área
 '[m2']]]*Tab_Poupanças[[#This Row],[Projeto - Redução das necessidades de Energia Primária '[%']]],0)</f>
        <v>0</v>
      </c>
      <c r="AM202" s="36">
        <f>IFERROR(Tab_Expost[[#This Row],[Área
 '[m2']]]*AH202,0)</f>
        <v>0</v>
      </c>
      <c r="AR202" s="20">
        <f t="shared" si="2"/>
        <v>191</v>
      </c>
    </row>
    <row r="203" spans="2:44" x14ac:dyDescent="0.2">
      <c r="B203" s="27" t="str">
        <f>IF(Tab_Exante[[#This Row],[Número  CE]]="","",_xlfn.CONCAT(Início!$G$10," | ",Início!$I$10," | ","0",AR203))</f>
        <v/>
      </c>
      <c r="C203" s="33"/>
      <c r="D203" s="29"/>
      <c r="E203" s="62"/>
      <c r="F203" s="62"/>
      <c r="G203" s="62"/>
      <c r="H203" s="63"/>
      <c r="I203" s="63"/>
      <c r="J203" s="63"/>
      <c r="K20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0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03" s="62"/>
      <c r="N203" s="84"/>
      <c r="O20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03" s="27" t="str">
        <f>IF(Tab_Exante[[#This Row],[ID]]="","",Tab_Exante[[#This Row],[ID]])</f>
        <v/>
      </c>
      <c r="R203" s="29"/>
      <c r="S203" s="29" t="str">
        <f>IF(Tab_Expost[[#This Row],[Número  CE]]="","",Tab_Exante[[#This Row],[Tipo de CE]])</f>
        <v/>
      </c>
      <c r="T203" s="66"/>
      <c r="U203" s="63"/>
      <c r="V203" s="67"/>
      <c r="W203" s="75"/>
      <c r="X203" s="68"/>
      <c r="Y203" s="59"/>
      <c r="Z20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0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0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03" s="27" t="str">
        <f>IF(Tab_Exante[[#This Row],[ID]]="","",Tab_Exante[[#This Row],[ID]])</f>
        <v/>
      </c>
      <c r="AE20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03" s="26" t="str">
        <f>IFERROR(IF((1-Tab_Expost[[#This Row],[Rácio]]/Tab_Exante[[#This Row],[Rácio]])&lt;0,0,(1-Tab_Expost[[#This Row],[Rácio]]/Tab_Exante[[#This Row],[Rácio]])),"")</f>
        <v/>
      </c>
      <c r="AG203" s="26"/>
      <c r="AH20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03" s="26"/>
      <c r="AJ203" s="26"/>
      <c r="AL203" s="36">
        <f>IFERROR(Tab_Exante[[#This Row],[Área
 '[m2']]]*Tab_Poupanças[[#This Row],[Projeto - Redução das necessidades de Energia Primária '[%']]],0)</f>
        <v>0</v>
      </c>
      <c r="AM203" s="36">
        <f>IFERROR(Tab_Expost[[#This Row],[Área
 '[m2']]]*AH203,0)</f>
        <v>0</v>
      </c>
      <c r="AR203" s="20">
        <f t="shared" si="2"/>
        <v>192</v>
      </c>
    </row>
    <row r="204" spans="2:44" x14ac:dyDescent="0.2">
      <c r="B204" s="27" t="str">
        <f>IF(Tab_Exante[[#This Row],[Número  CE]]="","",_xlfn.CONCAT(Início!$G$10," | ",Início!$I$10," | ","0",AR204))</f>
        <v/>
      </c>
      <c r="C204" s="33"/>
      <c r="D204" s="29"/>
      <c r="E204" s="62"/>
      <c r="F204" s="62"/>
      <c r="G204" s="62"/>
      <c r="H204" s="63"/>
      <c r="I204" s="63"/>
      <c r="J204" s="63"/>
      <c r="K20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0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04" s="62"/>
      <c r="N204" s="84"/>
      <c r="O20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04" s="27" t="str">
        <f>IF(Tab_Exante[[#This Row],[ID]]="","",Tab_Exante[[#This Row],[ID]])</f>
        <v/>
      </c>
      <c r="R204" s="29"/>
      <c r="S204" s="29" t="str">
        <f>IF(Tab_Expost[[#This Row],[Número  CE]]="","",Tab_Exante[[#This Row],[Tipo de CE]])</f>
        <v/>
      </c>
      <c r="T204" s="66"/>
      <c r="U204" s="63"/>
      <c r="V204" s="67"/>
      <c r="W204" s="75"/>
      <c r="X204" s="68"/>
      <c r="Y204" s="59"/>
      <c r="Z20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0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0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04" s="27" t="str">
        <f>IF(Tab_Exante[[#This Row],[ID]]="","",Tab_Exante[[#This Row],[ID]])</f>
        <v/>
      </c>
      <c r="AE20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04" s="26" t="str">
        <f>IFERROR(IF((1-Tab_Expost[[#This Row],[Rácio]]/Tab_Exante[[#This Row],[Rácio]])&lt;0,0,(1-Tab_Expost[[#This Row],[Rácio]]/Tab_Exante[[#This Row],[Rácio]])),"")</f>
        <v/>
      </c>
      <c r="AG204" s="26"/>
      <c r="AH20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04" s="26"/>
      <c r="AJ204" s="26"/>
      <c r="AL204" s="36">
        <f>IFERROR(Tab_Exante[[#This Row],[Área
 '[m2']]]*Tab_Poupanças[[#This Row],[Projeto - Redução das necessidades de Energia Primária '[%']]],0)</f>
        <v>0</v>
      </c>
      <c r="AM204" s="36">
        <f>IFERROR(Tab_Expost[[#This Row],[Área
 '[m2']]]*AH204,0)</f>
        <v>0</v>
      </c>
      <c r="AR204" s="20">
        <f t="shared" si="2"/>
        <v>193</v>
      </c>
    </row>
    <row r="205" spans="2:44" x14ac:dyDescent="0.2">
      <c r="B205" s="27" t="str">
        <f>IF(Tab_Exante[[#This Row],[Número  CE]]="","",_xlfn.CONCAT(Início!$G$10," | ",Início!$I$10," | ","0",AR205))</f>
        <v/>
      </c>
      <c r="C205" s="33"/>
      <c r="D205" s="29"/>
      <c r="E205" s="62"/>
      <c r="F205" s="62"/>
      <c r="G205" s="62"/>
      <c r="H205" s="63"/>
      <c r="I205" s="63"/>
      <c r="J205" s="63"/>
      <c r="K20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0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05" s="62"/>
      <c r="N205" s="84"/>
      <c r="O20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05" s="27" t="str">
        <f>IF(Tab_Exante[[#This Row],[ID]]="","",Tab_Exante[[#This Row],[ID]])</f>
        <v/>
      </c>
      <c r="R205" s="29"/>
      <c r="S205" s="29" t="str">
        <f>IF(Tab_Expost[[#This Row],[Número  CE]]="","",Tab_Exante[[#This Row],[Tipo de CE]])</f>
        <v/>
      </c>
      <c r="T205" s="66"/>
      <c r="U205" s="63"/>
      <c r="V205" s="67"/>
      <c r="W205" s="75"/>
      <c r="X205" s="68"/>
      <c r="Y205" s="59"/>
      <c r="Z20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0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0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05" s="27" t="str">
        <f>IF(Tab_Exante[[#This Row],[ID]]="","",Tab_Exante[[#This Row],[ID]])</f>
        <v/>
      </c>
      <c r="AE20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05" s="26" t="str">
        <f>IFERROR(IF((1-Tab_Expost[[#This Row],[Rácio]]/Tab_Exante[[#This Row],[Rácio]])&lt;0,0,(1-Tab_Expost[[#This Row],[Rácio]]/Tab_Exante[[#This Row],[Rácio]])),"")</f>
        <v/>
      </c>
      <c r="AG205" s="26"/>
      <c r="AH20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05" s="26"/>
      <c r="AJ205" s="26"/>
      <c r="AL205" s="36">
        <f>IFERROR(Tab_Exante[[#This Row],[Área
 '[m2']]]*Tab_Poupanças[[#This Row],[Projeto - Redução das necessidades de Energia Primária '[%']]],0)</f>
        <v>0</v>
      </c>
      <c r="AM205" s="36">
        <f>IFERROR(Tab_Expost[[#This Row],[Área
 '[m2']]]*AH205,0)</f>
        <v>0</v>
      </c>
      <c r="AR205" s="20">
        <f t="shared" si="2"/>
        <v>194</v>
      </c>
    </row>
    <row r="206" spans="2:44" x14ac:dyDescent="0.2">
      <c r="B206" s="27" t="str">
        <f>IF(Tab_Exante[[#This Row],[Número  CE]]="","",_xlfn.CONCAT(Início!$G$10," | ",Início!$I$10," | ","0",AR206))</f>
        <v/>
      </c>
      <c r="C206" s="33"/>
      <c r="D206" s="29"/>
      <c r="E206" s="62"/>
      <c r="F206" s="62"/>
      <c r="G206" s="62"/>
      <c r="H206" s="63"/>
      <c r="I206" s="63"/>
      <c r="J206" s="63"/>
      <c r="K20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0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06" s="62"/>
      <c r="N206" s="84"/>
      <c r="O20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06" s="27" t="str">
        <f>IF(Tab_Exante[[#This Row],[ID]]="","",Tab_Exante[[#This Row],[ID]])</f>
        <v/>
      </c>
      <c r="R206" s="29"/>
      <c r="S206" s="29" t="str">
        <f>IF(Tab_Expost[[#This Row],[Número  CE]]="","",Tab_Exante[[#This Row],[Tipo de CE]])</f>
        <v/>
      </c>
      <c r="T206" s="66"/>
      <c r="U206" s="63"/>
      <c r="V206" s="67"/>
      <c r="W206" s="75"/>
      <c r="X206" s="68"/>
      <c r="Y206" s="59"/>
      <c r="Z20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0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0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06" s="27" t="str">
        <f>IF(Tab_Exante[[#This Row],[ID]]="","",Tab_Exante[[#This Row],[ID]])</f>
        <v/>
      </c>
      <c r="AE20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06" s="26" t="str">
        <f>IFERROR(IF((1-Tab_Expost[[#This Row],[Rácio]]/Tab_Exante[[#This Row],[Rácio]])&lt;0,0,(1-Tab_Expost[[#This Row],[Rácio]]/Tab_Exante[[#This Row],[Rácio]])),"")</f>
        <v/>
      </c>
      <c r="AG206" s="26"/>
      <c r="AH20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06" s="26"/>
      <c r="AJ206" s="26"/>
      <c r="AL206" s="36">
        <f>IFERROR(Tab_Exante[[#This Row],[Área
 '[m2']]]*Tab_Poupanças[[#This Row],[Projeto - Redução das necessidades de Energia Primária '[%']]],0)</f>
        <v>0</v>
      </c>
      <c r="AM206" s="36">
        <f>IFERROR(Tab_Expost[[#This Row],[Área
 '[m2']]]*AH206,0)</f>
        <v>0</v>
      </c>
      <c r="AR206" s="20">
        <f t="shared" si="2"/>
        <v>195</v>
      </c>
    </row>
    <row r="207" spans="2:44" x14ac:dyDescent="0.2">
      <c r="B207" s="27" t="str">
        <f>IF(Tab_Exante[[#This Row],[Número  CE]]="","",_xlfn.CONCAT(Início!$G$10," | ",Início!$I$10," | ","0",AR207))</f>
        <v/>
      </c>
      <c r="C207" s="33"/>
      <c r="D207" s="29"/>
      <c r="E207" s="62"/>
      <c r="F207" s="62"/>
      <c r="G207" s="62"/>
      <c r="H207" s="63"/>
      <c r="I207" s="63"/>
      <c r="J207" s="63"/>
      <c r="K20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0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07" s="62"/>
      <c r="N207" s="84"/>
      <c r="O20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07" s="27" t="str">
        <f>IF(Tab_Exante[[#This Row],[ID]]="","",Tab_Exante[[#This Row],[ID]])</f>
        <v/>
      </c>
      <c r="R207" s="29"/>
      <c r="S207" s="29" t="str">
        <f>IF(Tab_Expost[[#This Row],[Número  CE]]="","",Tab_Exante[[#This Row],[Tipo de CE]])</f>
        <v/>
      </c>
      <c r="T207" s="66"/>
      <c r="U207" s="63"/>
      <c r="V207" s="67"/>
      <c r="W207" s="75"/>
      <c r="X207" s="68"/>
      <c r="Y207" s="59"/>
      <c r="Z20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0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0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07" s="27" t="str">
        <f>IF(Tab_Exante[[#This Row],[ID]]="","",Tab_Exante[[#This Row],[ID]])</f>
        <v/>
      </c>
      <c r="AE20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07" s="26" t="str">
        <f>IFERROR(IF((1-Tab_Expost[[#This Row],[Rácio]]/Tab_Exante[[#This Row],[Rácio]])&lt;0,0,(1-Tab_Expost[[#This Row],[Rácio]]/Tab_Exante[[#This Row],[Rácio]])),"")</f>
        <v/>
      </c>
      <c r="AG207" s="26"/>
      <c r="AH20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07" s="26"/>
      <c r="AJ207" s="26"/>
      <c r="AL207" s="36">
        <f>IFERROR(Tab_Exante[[#This Row],[Área
 '[m2']]]*Tab_Poupanças[[#This Row],[Projeto - Redução das necessidades de Energia Primária '[%']]],0)</f>
        <v>0</v>
      </c>
      <c r="AM207" s="36">
        <f>IFERROR(Tab_Expost[[#This Row],[Área
 '[m2']]]*AH207,0)</f>
        <v>0</v>
      </c>
      <c r="AR207" s="20">
        <f t="shared" ref="AR207:AR270" si="3">+AR206+1</f>
        <v>196</v>
      </c>
    </row>
    <row r="208" spans="2:44" x14ac:dyDescent="0.2">
      <c r="B208" s="27" t="str">
        <f>IF(Tab_Exante[[#This Row],[Número  CE]]="","",_xlfn.CONCAT(Início!$G$10," | ",Início!$I$10," | ","0",AR208))</f>
        <v/>
      </c>
      <c r="C208" s="33"/>
      <c r="D208" s="29"/>
      <c r="E208" s="62"/>
      <c r="F208" s="62"/>
      <c r="G208" s="62"/>
      <c r="H208" s="63"/>
      <c r="I208" s="63"/>
      <c r="J208" s="63"/>
      <c r="K20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0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08" s="62"/>
      <c r="N208" s="84"/>
      <c r="O20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08" s="27" t="str">
        <f>IF(Tab_Exante[[#This Row],[ID]]="","",Tab_Exante[[#This Row],[ID]])</f>
        <v/>
      </c>
      <c r="R208" s="29"/>
      <c r="S208" s="29" t="str">
        <f>IF(Tab_Expost[[#This Row],[Número  CE]]="","",Tab_Exante[[#This Row],[Tipo de CE]])</f>
        <v/>
      </c>
      <c r="T208" s="66"/>
      <c r="U208" s="63"/>
      <c r="V208" s="67"/>
      <c r="W208" s="75"/>
      <c r="X208" s="68"/>
      <c r="Y208" s="59"/>
      <c r="Z20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0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0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08" s="27" t="str">
        <f>IF(Tab_Exante[[#This Row],[ID]]="","",Tab_Exante[[#This Row],[ID]])</f>
        <v/>
      </c>
      <c r="AE20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08" s="26" t="str">
        <f>IFERROR(IF((1-Tab_Expost[[#This Row],[Rácio]]/Tab_Exante[[#This Row],[Rácio]])&lt;0,0,(1-Tab_Expost[[#This Row],[Rácio]]/Tab_Exante[[#This Row],[Rácio]])),"")</f>
        <v/>
      </c>
      <c r="AG208" s="26"/>
      <c r="AH20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08" s="26"/>
      <c r="AJ208" s="26"/>
      <c r="AL208" s="36">
        <f>IFERROR(Tab_Exante[[#This Row],[Área
 '[m2']]]*Tab_Poupanças[[#This Row],[Projeto - Redução das necessidades de Energia Primária '[%']]],0)</f>
        <v>0</v>
      </c>
      <c r="AM208" s="36">
        <f>IFERROR(Tab_Expost[[#This Row],[Área
 '[m2']]]*AH208,0)</f>
        <v>0</v>
      </c>
      <c r="AR208" s="20">
        <f t="shared" si="3"/>
        <v>197</v>
      </c>
    </row>
    <row r="209" spans="2:44" x14ac:dyDescent="0.2">
      <c r="B209" s="27" t="str">
        <f>IF(Tab_Exante[[#This Row],[Número  CE]]="","",_xlfn.CONCAT(Início!$G$10," | ",Início!$I$10," | ","0",AR209))</f>
        <v/>
      </c>
      <c r="C209" s="33"/>
      <c r="D209" s="29"/>
      <c r="E209" s="62"/>
      <c r="F209" s="62"/>
      <c r="G209" s="62"/>
      <c r="H209" s="63"/>
      <c r="I209" s="63"/>
      <c r="J209" s="63"/>
      <c r="K20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0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09" s="62"/>
      <c r="N209" s="84"/>
      <c r="O20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09" s="27" t="str">
        <f>IF(Tab_Exante[[#This Row],[ID]]="","",Tab_Exante[[#This Row],[ID]])</f>
        <v/>
      </c>
      <c r="R209" s="29"/>
      <c r="S209" s="29" t="str">
        <f>IF(Tab_Expost[[#This Row],[Número  CE]]="","",Tab_Exante[[#This Row],[Tipo de CE]])</f>
        <v/>
      </c>
      <c r="T209" s="66"/>
      <c r="U209" s="63"/>
      <c r="V209" s="67"/>
      <c r="W209" s="75"/>
      <c r="X209" s="68"/>
      <c r="Y209" s="59"/>
      <c r="Z20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0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0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09" s="27" t="str">
        <f>IF(Tab_Exante[[#This Row],[ID]]="","",Tab_Exante[[#This Row],[ID]])</f>
        <v/>
      </c>
      <c r="AE20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09" s="26" t="str">
        <f>IFERROR(IF((1-Tab_Expost[[#This Row],[Rácio]]/Tab_Exante[[#This Row],[Rácio]])&lt;0,0,(1-Tab_Expost[[#This Row],[Rácio]]/Tab_Exante[[#This Row],[Rácio]])),"")</f>
        <v/>
      </c>
      <c r="AG209" s="26"/>
      <c r="AH20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09" s="26"/>
      <c r="AJ209" s="26"/>
      <c r="AL209" s="36">
        <f>IFERROR(Tab_Exante[[#This Row],[Área
 '[m2']]]*Tab_Poupanças[[#This Row],[Projeto - Redução das necessidades de Energia Primária '[%']]],0)</f>
        <v>0</v>
      </c>
      <c r="AM209" s="36">
        <f>IFERROR(Tab_Expost[[#This Row],[Área
 '[m2']]]*AH209,0)</f>
        <v>0</v>
      </c>
      <c r="AR209" s="20">
        <f t="shared" si="3"/>
        <v>198</v>
      </c>
    </row>
    <row r="210" spans="2:44" x14ac:dyDescent="0.2">
      <c r="B210" s="27" t="str">
        <f>IF(Tab_Exante[[#This Row],[Número  CE]]="","",_xlfn.CONCAT(Início!$G$10," | ",Início!$I$10," | ","0",AR210))</f>
        <v/>
      </c>
      <c r="C210" s="33"/>
      <c r="D210" s="29"/>
      <c r="E210" s="62"/>
      <c r="F210" s="62"/>
      <c r="G210" s="62"/>
      <c r="H210" s="63"/>
      <c r="I210" s="63"/>
      <c r="J210" s="63"/>
      <c r="K21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1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10" s="62"/>
      <c r="N210" s="84"/>
      <c r="O21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10" s="27" t="str">
        <f>IF(Tab_Exante[[#This Row],[ID]]="","",Tab_Exante[[#This Row],[ID]])</f>
        <v/>
      </c>
      <c r="R210" s="29"/>
      <c r="S210" s="29" t="str">
        <f>IF(Tab_Expost[[#This Row],[Número  CE]]="","",Tab_Exante[[#This Row],[Tipo de CE]])</f>
        <v/>
      </c>
      <c r="T210" s="66"/>
      <c r="U210" s="63"/>
      <c r="V210" s="67"/>
      <c r="W210" s="75"/>
      <c r="X210" s="68"/>
      <c r="Y210" s="59"/>
      <c r="Z21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1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1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10" s="27" t="str">
        <f>IF(Tab_Exante[[#This Row],[ID]]="","",Tab_Exante[[#This Row],[ID]])</f>
        <v/>
      </c>
      <c r="AE21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10" s="26" t="str">
        <f>IFERROR(IF((1-Tab_Expost[[#This Row],[Rácio]]/Tab_Exante[[#This Row],[Rácio]])&lt;0,0,(1-Tab_Expost[[#This Row],[Rácio]]/Tab_Exante[[#This Row],[Rácio]])),"")</f>
        <v/>
      </c>
      <c r="AG210" s="26"/>
      <c r="AH21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10" s="26"/>
      <c r="AJ210" s="26"/>
      <c r="AL210" s="36">
        <f>IFERROR(Tab_Exante[[#This Row],[Área
 '[m2']]]*Tab_Poupanças[[#This Row],[Projeto - Redução das necessidades de Energia Primária '[%']]],0)</f>
        <v>0</v>
      </c>
      <c r="AM210" s="36">
        <f>IFERROR(Tab_Expost[[#This Row],[Área
 '[m2']]]*AH210,0)</f>
        <v>0</v>
      </c>
      <c r="AR210" s="20">
        <f t="shared" si="3"/>
        <v>199</v>
      </c>
    </row>
    <row r="211" spans="2:44" x14ac:dyDescent="0.2">
      <c r="B211" s="27" t="str">
        <f>IF(Tab_Exante[[#This Row],[Número  CE]]="","",_xlfn.CONCAT(Início!$G$10," | ",Início!$I$10," | ","0",AR211))</f>
        <v/>
      </c>
      <c r="C211" s="33"/>
      <c r="D211" s="29"/>
      <c r="E211" s="62"/>
      <c r="F211" s="62"/>
      <c r="G211" s="62"/>
      <c r="H211" s="63"/>
      <c r="I211" s="63"/>
      <c r="J211" s="63"/>
      <c r="K21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1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11" s="62"/>
      <c r="N211" s="84"/>
      <c r="O21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11" s="27" t="str">
        <f>IF(Tab_Exante[[#This Row],[ID]]="","",Tab_Exante[[#This Row],[ID]])</f>
        <v/>
      </c>
      <c r="R211" s="29"/>
      <c r="S211" s="29" t="str">
        <f>IF(Tab_Expost[[#This Row],[Número  CE]]="","",Tab_Exante[[#This Row],[Tipo de CE]])</f>
        <v/>
      </c>
      <c r="T211" s="66"/>
      <c r="U211" s="63"/>
      <c r="V211" s="67"/>
      <c r="W211" s="75"/>
      <c r="X211" s="68"/>
      <c r="Y211" s="59"/>
      <c r="Z21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1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1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11" s="27" t="str">
        <f>IF(Tab_Exante[[#This Row],[ID]]="","",Tab_Exante[[#This Row],[ID]])</f>
        <v/>
      </c>
      <c r="AE21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11" s="26" t="str">
        <f>IFERROR(IF((1-Tab_Expost[[#This Row],[Rácio]]/Tab_Exante[[#This Row],[Rácio]])&lt;0,0,(1-Tab_Expost[[#This Row],[Rácio]]/Tab_Exante[[#This Row],[Rácio]])),"")</f>
        <v/>
      </c>
      <c r="AG211" s="26"/>
      <c r="AH21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11" s="26"/>
      <c r="AJ211" s="26"/>
      <c r="AL211" s="36">
        <f>IFERROR(Tab_Exante[[#This Row],[Área
 '[m2']]]*Tab_Poupanças[[#This Row],[Projeto - Redução das necessidades de Energia Primária '[%']]],0)</f>
        <v>0</v>
      </c>
      <c r="AM211" s="36">
        <f>IFERROR(Tab_Expost[[#This Row],[Área
 '[m2']]]*AH211,0)</f>
        <v>0</v>
      </c>
      <c r="AR211" s="20">
        <f t="shared" si="3"/>
        <v>200</v>
      </c>
    </row>
    <row r="212" spans="2:44" x14ac:dyDescent="0.2">
      <c r="B212" s="27" t="str">
        <f>IF(Tab_Exante[[#This Row],[Número  CE]]="","",_xlfn.CONCAT(Início!$G$10," | ",Início!$I$10," | ","0",AR212))</f>
        <v/>
      </c>
      <c r="C212" s="33"/>
      <c r="D212" s="29"/>
      <c r="E212" s="62"/>
      <c r="F212" s="62"/>
      <c r="G212" s="62"/>
      <c r="H212" s="63"/>
      <c r="I212" s="63"/>
      <c r="J212" s="63"/>
      <c r="K21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1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12" s="62"/>
      <c r="N212" s="84"/>
      <c r="O21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12" s="27" t="str">
        <f>IF(Tab_Exante[[#This Row],[ID]]="","",Tab_Exante[[#This Row],[ID]])</f>
        <v/>
      </c>
      <c r="R212" s="29"/>
      <c r="S212" s="29" t="str">
        <f>IF(Tab_Expost[[#This Row],[Número  CE]]="","",Tab_Exante[[#This Row],[Tipo de CE]])</f>
        <v/>
      </c>
      <c r="T212" s="66"/>
      <c r="U212" s="63"/>
      <c r="V212" s="67"/>
      <c r="W212" s="75"/>
      <c r="X212" s="68"/>
      <c r="Y212" s="59"/>
      <c r="Z21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1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1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12" s="27" t="str">
        <f>IF(Tab_Exante[[#This Row],[ID]]="","",Tab_Exante[[#This Row],[ID]])</f>
        <v/>
      </c>
      <c r="AE21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12" s="26" t="str">
        <f>IFERROR(IF((1-Tab_Expost[[#This Row],[Rácio]]/Tab_Exante[[#This Row],[Rácio]])&lt;0,0,(1-Tab_Expost[[#This Row],[Rácio]]/Tab_Exante[[#This Row],[Rácio]])),"")</f>
        <v/>
      </c>
      <c r="AG212" s="26"/>
      <c r="AH21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12" s="26"/>
      <c r="AJ212" s="26"/>
      <c r="AL212" s="36">
        <f>IFERROR(Tab_Exante[[#This Row],[Área
 '[m2']]]*Tab_Poupanças[[#This Row],[Projeto - Redução das necessidades de Energia Primária '[%']]],0)</f>
        <v>0</v>
      </c>
      <c r="AM212" s="36">
        <f>IFERROR(Tab_Expost[[#This Row],[Área
 '[m2']]]*AH212,0)</f>
        <v>0</v>
      </c>
      <c r="AR212" s="20">
        <f t="shared" si="3"/>
        <v>201</v>
      </c>
    </row>
    <row r="213" spans="2:44" x14ac:dyDescent="0.2">
      <c r="B213" s="27" t="str">
        <f>IF(Tab_Exante[[#This Row],[Número  CE]]="","",_xlfn.CONCAT(Início!$G$10," | ",Início!$I$10," | ","0",AR213))</f>
        <v/>
      </c>
      <c r="C213" s="33"/>
      <c r="D213" s="29"/>
      <c r="E213" s="62"/>
      <c r="F213" s="62"/>
      <c r="G213" s="62"/>
      <c r="H213" s="63"/>
      <c r="I213" s="63"/>
      <c r="J213" s="63"/>
      <c r="K21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1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13" s="62"/>
      <c r="N213" s="84"/>
      <c r="O21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13" s="27" t="str">
        <f>IF(Tab_Exante[[#This Row],[ID]]="","",Tab_Exante[[#This Row],[ID]])</f>
        <v/>
      </c>
      <c r="R213" s="29"/>
      <c r="S213" s="29" t="str">
        <f>IF(Tab_Expost[[#This Row],[Número  CE]]="","",Tab_Exante[[#This Row],[Tipo de CE]])</f>
        <v/>
      </c>
      <c r="T213" s="66"/>
      <c r="U213" s="63"/>
      <c r="V213" s="67"/>
      <c r="W213" s="75"/>
      <c r="X213" s="68"/>
      <c r="Y213" s="59"/>
      <c r="Z21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1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1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13" s="27" t="str">
        <f>IF(Tab_Exante[[#This Row],[ID]]="","",Tab_Exante[[#This Row],[ID]])</f>
        <v/>
      </c>
      <c r="AE21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13" s="26" t="str">
        <f>IFERROR(IF((1-Tab_Expost[[#This Row],[Rácio]]/Tab_Exante[[#This Row],[Rácio]])&lt;0,0,(1-Tab_Expost[[#This Row],[Rácio]]/Tab_Exante[[#This Row],[Rácio]])),"")</f>
        <v/>
      </c>
      <c r="AG213" s="26"/>
      <c r="AH21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13" s="26"/>
      <c r="AJ213" s="26"/>
      <c r="AL213" s="36">
        <f>IFERROR(Tab_Exante[[#This Row],[Área
 '[m2']]]*Tab_Poupanças[[#This Row],[Projeto - Redução das necessidades de Energia Primária '[%']]],0)</f>
        <v>0</v>
      </c>
      <c r="AM213" s="36">
        <f>IFERROR(Tab_Expost[[#This Row],[Área
 '[m2']]]*AH213,0)</f>
        <v>0</v>
      </c>
      <c r="AR213" s="20">
        <f t="shared" si="3"/>
        <v>202</v>
      </c>
    </row>
    <row r="214" spans="2:44" x14ac:dyDescent="0.2">
      <c r="B214" s="27" t="str">
        <f>IF(Tab_Exante[[#This Row],[Número  CE]]="","",_xlfn.CONCAT(Início!$G$10," | ",Início!$I$10," | ","0",AR214))</f>
        <v/>
      </c>
      <c r="C214" s="33"/>
      <c r="D214" s="29"/>
      <c r="E214" s="62"/>
      <c r="F214" s="62"/>
      <c r="G214" s="62"/>
      <c r="H214" s="63"/>
      <c r="I214" s="63"/>
      <c r="J214" s="63"/>
      <c r="K21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1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14" s="62"/>
      <c r="N214" s="84"/>
      <c r="O21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14" s="27" t="str">
        <f>IF(Tab_Exante[[#This Row],[ID]]="","",Tab_Exante[[#This Row],[ID]])</f>
        <v/>
      </c>
      <c r="R214" s="29"/>
      <c r="S214" s="29" t="str">
        <f>IF(Tab_Expost[[#This Row],[Número  CE]]="","",Tab_Exante[[#This Row],[Tipo de CE]])</f>
        <v/>
      </c>
      <c r="T214" s="66"/>
      <c r="U214" s="63"/>
      <c r="V214" s="67"/>
      <c r="W214" s="75"/>
      <c r="X214" s="68"/>
      <c r="Y214" s="59"/>
      <c r="Z21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1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1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14" s="27" t="str">
        <f>IF(Tab_Exante[[#This Row],[ID]]="","",Tab_Exante[[#This Row],[ID]])</f>
        <v/>
      </c>
      <c r="AE21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14" s="26" t="str">
        <f>IFERROR(IF((1-Tab_Expost[[#This Row],[Rácio]]/Tab_Exante[[#This Row],[Rácio]])&lt;0,0,(1-Tab_Expost[[#This Row],[Rácio]]/Tab_Exante[[#This Row],[Rácio]])),"")</f>
        <v/>
      </c>
      <c r="AG214" s="26"/>
      <c r="AH21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14" s="26"/>
      <c r="AJ214" s="26"/>
      <c r="AL214" s="36">
        <f>IFERROR(Tab_Exante[[#This Row],[Área
 '[m2']]]*Tab_Poupanças[[#This Row],[Projeto - Redução das necessidades de Energia Primária '[%']]],0)</f>
        <v>0</v>
      </c>
      <c r="AM214" s="36">
        <f>IFERROR(Tab_Expost[[#This Row],[Área
 '[m2']]]*AH214,0)</f>
        <v>0</v>
      </c>
      <c r="AR214" s="20">
        <f t="shared" si="3"/>
        <v>203</v>
      </c>
    </row>
    <row r="215" spans="2:44" x14ac:dyDescent="0.2">
      <c r="B215" s="27" t="str">
        <f>IF(Tab_Exante[[#This Row],[Número  CE]]="","",_xlfn.CONCAT(Início!$G$10," | ",Início!$I$10," | ","0",AR215))</f>
        <v/>
      </c>
      <c r="C215" s="33"/>
      <c r="D215" s="29"/>
      <c r="E215" s="62"/>
      <c r="F215" s="62"/>
      <c r="G215" s="62"/>
      <c r="H215" s="63"/>
      <c r="I215" s="63"/>
      <c r="J215" s="63"/>
      <c r="K21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1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15" s="62"/>
      <c r="N215" s="84"/>
      <c r="O21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15" s="27" t="str">
        <f>IF(Tab_Exante[[#This Row],[ID]]="","",Tab_Exante[[#This Row],[ID]])</f>
        <v/>
      </c>
      <c r="R215" s="29"/>
      <c r="S215" s="29" t="str">
        <f>IF(Tab_Expost[[#This Row],[Número  CE]]="","",Tab_Exante[[#This Row],[Tipo de CE]])</f>
        <v/>
      </c>
      <c r="T215" s="66"/>
      <c r="U215" s="63"/>
      <c r="V215" s="67"/>
      <c r="W215" s="75"/>
      <c r="X215" s="68"/>
      <c r="Y215" s="59"/>
      <c r="Z21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1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1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15" s="27" t="str">
        <f>IF(Tab_Exante[[#This Row],[ID]]="","",Tab_Exante[[#This Row],[ID]])</f>
        <v/>
      </c>
      <c r="AE21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15" s="26" t="str">
        <f>IFERROR(IF((1-Tab_Expost[[#This Row],[Rácio]]/Tab_Exante[[#This Row],[Rácio]])&lt;0,0,(1-Tab_Expost[[#This Row],[Rácio]]/Tab_Exante[[#This Row],[Rácio]])),"")</f>
        <v/>
      </c>
      <c r="AG215" s="26"/>
      <c r="AH21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15" s="26"/>
      <c r="AJ215" s="26"/>
      <c r="AL215" s="36">
        <f>IFERROR(Tab_Exante[[#This Row],[Área
 '[m2']]]*Tab_Poupanças[[#This Row],[Projeto - Redução das necessidades de Energia Primária '[%']]],0)</f>
        <v>0</v>
      </c>
      <c r="AM215" s="36">
        <f>IFERROR(Tab_Expost[[#This Row],[Área
 '[m2']]]*AH215,0)</f>
        <v>0</v>
      </c>
      <c r="AR215" s="20">
        <f t="shared" si="3"/>
        <v>204</v>
      </c>
    </row>
    <row r="216" spans="2:44" x14ac:dyDescent="0.2">
      <c r="B216" s="27" t="str">
        <f>IF(Tab_Exante[[#This Row],[Número  CE]]="","",_xlfn.CONCAT(Início!$G$10," | ",Início!$I$10," | ","0",AR216))</f>
        <v/>
      </c>
      <c r="C216" s="33"/>
      <c r="D216" s="29"/>
      <c r="E216" s="62"/>
      <c r="F216" s="62"/>
      <c r="G216" s="62"/>
      <c r="H216" s="63"/>
      <c r="I216" s="63"/>
      <c r="J216" s="63"/>
      <c r="K21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1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16" s="62"/>
      <c r="N216" s="84"/>
      <c r="O21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16" s="27" t="str">
        <f>IF(Tab_Exante[[#This Row],[ID]]="","",Tab_Exante[[#This Row],[ID]])</f>
        <v/>
      </c>
      <c r="R216" s="29"/>
      <c r="S216" s="29" t="str">
        <f>IF(Tab_Expost[[#This Row],[Número  CE]]="","",Tab_Exante[[#This Row],[Tipo de CE]])</f>
        <v/>
      </c>
      <c r="T216" s="66"/>
      <c r="U216" s="63"/>
      <c r="V216" s="67"/>
      <c r="W216" s="75"/>
      <c r="X216" s="68"/>
      <c r="Y216" s="59"/>
      <c r="Z21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1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1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16" s="27" t="str">
        <f>IF(Tab_Exante[[#This Row],[ID]]="","",Tab_Exante[[#This Row],[ID]])</f>
        <v/>
      </c>
      <c r="AE21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16" s="26" t="str">
        <f>IFERROR(IF((1-Tab_Expost[[#This Row],[Rácio]]/Tab_Exante[[#This Row],[Rácio]])&lt;0,0,(1-Tab_Expost[[#This Row],[Rácio]]/Tab_Exante[[#This Row],[Rácio]])),"")</f>
        <v/>
      </c>
      <c r="AG216" s="26"/>
      <c r="AH21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16" s="26"/>
      <c r="AJ216" s="26"/>
      <c r="AL216" s="36">
        <f>IFERROR(Tab_Exante[[#This Row],[Área
 '[m2']]]*Tab_Poupanças[[#This Row],[Projeto - Redução das necessidades de Energia Primária '[%']]],0)</f>
        <v>0</v>
      </c>
      <c r="AM216" s="36">
        <f>IFERROR(Tab_Expost[[#This Row],[Área
 '[m2']]]*AH216,0)</f>
        <v>0</v>
      </c>
      <c r="AR216" s="20">
        <f t="shared" si="3"/>
        <v>205</v>
      </c>
    </row>
    <row r="217" spans="2:44" x14ac:dyDescent="0.2">
      <c r="B217" s="27" t="str">
        <f>IF(Tab_Exante[[#This Row],[Número  CE]]="","",_xlfn.CONCAT(Início!$G$10," | ",Início!$I$10," | ","0",AR217))</f>
        <v/>
      </c>
      <c r="C217" s="33"/>
      <c r="D217" s="29"/>
      <c r="E217" s="62"/>
      <c r="F217" s="62"/>
      <c r="G217" s="62"/>
      <c r="H217" s="63"/>
      <c r="I217" s="63"/>
      <c r="J217" s="63"/>
      <c r="K21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1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17" s="62"/>
      <c r="N217" s="84"/>
      <c r="O21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17" s="27" t="str">
        <f>IF(Tab_Exante[[#This Row],[ID]]="","",Tab_Exante[[#This Row],[ID]])</f>
        <v/>
      </c>
      <c r="R217" s="29"/>
      <c r="S217" s="29" t="str">
        <f>IF(Tab_Expost[[#This Row],[Número  CE]]="","",Tab_Exante[[#This Row],[Tipo de CE]])</f>
        <v/>
      </c>
      <c r="T217" s="66"/>
      <c r="U217" s="63"/>
      <c r="V217" s="67"/>
      <c r="W217" s="75"/>
      <c r="X217" s="68"/>
      <c r="Y217" s="59"/>
      <c r="Z21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1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1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17" s="27" t="str">
        <f>IF(Tab_Exante[[#This Row],[ID]]="","",Tab_Exante[[#This Row],[ID]])</f>
        <v/>
      </c>
      <c r="AE21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17" s="26" t="str">
        <f>IFERROR(IF((1-Tab_Expost[[#This Row],[Rácio]]/Tab_Exante[[#This Row],[Rácio]])&lt;0,0,(1-Tab_Expost[[#This Row],[Rácio]]/Tab_Exante[[#This Row],[Rácio]])),"")</f>
        <v/>
      </c>
      <c r="AG217" s="26"/>
      <c r="AH21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17" s="26"/>
      <c r="AJ217" s="26"/>
      <c r="AL217" s="36">
        <f>IFERROR(Tab_Exante[[#This Row],[Área
 '[m2']]]*Tab_Poupanças[[#This Row],[Projeto - Redução das necessidades de Energia Primária '[%']]],0)</f>
        <v>0</v>
      </c>
      <c r="AM217" s="36">
        <f>IFERROR(Tab_Expost[[#This Row],[Área
 '[m2']]]*AH217,0)</f>
        <v>0</v>
      </c>
      <c r="AR217" s="20">
        <f t="shared" si="3"/>
        <v>206</v>
      </c>
    </row>
    <row r="218" spans="2:44" x14ac:dyDescent="0.2">
      <c r="B218" s="27" t="str">
        <f>IF(Tab_Exante[[#This Row],[Número  CE]]="","",_xlfn.CONCAT(Início!$G$10," | ",Início!$I$10," | ","0",AR218))</f>
        <v/>
      </c>
      <c r="C218" s="33"/>
      <c r="D218" s="29"/>
      <c r="E218" s="62"/>
      <c r="F218" s="62"/>
      <c r="G218" s="62"/>
      <c r="H218" s="63"/>
      <c r="I218" s="63"/>
      <c r="J218" s="63"/>
      <c r="K21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1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18" s="62"/>
      <c r="N218" s="84"/>
      <c r="O21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18" s="27" t="str">
        <f>IF(Tab_Exante[[#This Row],[ID]]="","",Tab_Exante[[#This Row],[ID]])</f>
        <v/>
      </c>
      <c r="R218" s="29"/>
      <c r="S218" s="29" t="str">
        <f>IF(Tab_Expost[[#This Row],[Número  CE]]="","",Tab_Exante[[#This Row],[Tipo de CE]])</f>
        <v/>
      </c>
      <c r="T218" s="66"/>
      <c r="U218" s="63"/>
      <c r="V218" s="67"/>
      <c r="W218" s="75"/>
      <c r="X218" s="68"/>
      <c r="Y218" s="59"/>
      <c r="Z21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1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1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18" s="27" t="str">
        <f>IF(Tab_Exante[[#This Row],[ID]]="","",Tab_Exante[[#This Row],[ID]])</f>
        <v/>
      </c>
      <c r="AE21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18" s="26" t="str">
        <f>IFERROR(IF((1-Tab_Expost[[#This Row],[Rácio]]/Tab_Exante[[#This Row],[Rácio]])&lt;0,0,(1-Tab_Expost[[#This Row],[Rácio]]/Tab_Exante[[#This Row],[Rácio]])),"")</f>
        <v/>
      </c>
      <c r="AG218" s="26"/>
      <c r="AH21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18" s="26"/>
      <c r="AJ218" s="26"/>
      <c r="AL218" s="36">
        <f>IFERROR(Tab_Exante[[#This Row],[Área
 '[m2']]]*Tab_Poupanças[[#This Row],[Projeto - Redução das necessidades de Energia Primária '[%']]],0)</f>
        <v>0</v>
      </c>
      <c r="AM218" s="36">
        <f>IFERROR(Tab_Expost[[#This Row],[Área
 '[m2']]]*AH218,0)</f>
        <v>0</v>
      </c>
      <c r="AR218" s="20">
        <f t="shared" si="3"/>
        <v>207</v>
      </c>
    </row>
    <row r="219" spans="2:44" x14ac:dyDescent="0.2">
      <c r="B219" s="27" t="str">
        <f>IF(Tab_Exante[[#This Row],[Número  CE]]="","",_xlfn.CONCAT(Início!$G$10," | ",Início!$I$10," | ","0",AR219))</f>
        <v/>
      </c>
      <c r="C219" s="33"/>
      <c r="D219" s="29"/>
      <c r="E219" s="62"/>
      <c r="F219" s="62"/>
      <c r="G219" s="62"/>
      <c r="H219" s="63"/>
      <c r="I219" s="63"/>
      <c r="J219" s="63"/>
      <c r="K21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1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19" s="62"/>
      <c r="N219" s="84"/>
      <c r="O21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19" s="27" t="str">
        <f>IF(Tab_Exante[[#This Row],[ID]]="","",Tab_Exante[[#This Row],[ID]])</f>
        <v/>
      </c>
      <c r="R219" s="29"/>
      <c r="S219" s="29" t="str">
        <f>IF(Tab_Expost[[#This Row],[Número  CE]]="","",Tab_Exante[[#This Row],[Tipo de CE]])</f>
        <v/>
      </c>
      <c r="T219" s="66"/>
      <c r="U219" s="63"/>
      <c r="V219" s="67"/>
      <c r="W219" s="75"/>
      <c r="X219" s="68"/>
      <c r="Y219" s="59"/>
      <c r="Z21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1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1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19" s="27" t="str">
        <f>IF(Tab_Exante[[#This Row],[ID]]="","",Tab_Exante[[#This Row],[ID]])</f>
        <v/>
      </c>
      <c r="AE21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19" s="26" t="str">
        <f>IFERROR(IF((1-Tab_Expost[[#This Row],[Rácio]]/Tab_Exante[[#This Row],[Rácio]])&lt;0,0,(1-Tab_Expost[[#This Row],[Rácio]]/Tab_Exante[[#This Row],[Rácio]])),"")</f>
        <v/>
      </c>
      <c r="AG219" s="26"/>
      <c r="AH21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19" s="26"/>
      <c r="AJ219" s="26"/>
      <c r="AL219" s="36">
        <f>IFERROR(Tab_Exante[[#This Row],[Área
 '[m2']]]*Tab_Poupanças[[#This Row],[Projeto - Redução das necessidades de Energia Primária '[%']]],0)</f>
        <v>0</v>
      </c>
      <c r="AM219" s="36">
        <f>IFERROR(Tab_Expost[[#This Row],[Área
 '[m2']]]*AH219,0)</f>
        <v>0</v>
      </c>
      <c r="AR219" s="20">
        <f t="shared" si="3"/>
        <v>208</v>
      </c>
    </row>
    <row r="220" spans="2:44" x14ac:dyDescent="0.2">
      <c r="B220" s="27" t="str">
        <f>IF(Tab_Exante[[#This Row],[Número  CE]]="","",_xlfn.CONCAT(Início!$G$10," | ",Início!$I$10," | ","0",AR220))</f>
        <v/>
      </c>
      <c r="C220" s="33"/>
      <c r="D220" s="29"/>
      <c r="E220" s="62"/>
      <c r="F220" s="62"/>
      <c r="G220" s="62"/>
      <c r="H220" s="63"/>
      <c r="I220" s="63"/>
      <c r="J220" s="63"/>
      <c r="K22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2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20" s="62"/>
      <c r="N220" s="84"/>
      <c r="O22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20" s="27" t="str">
        <f>IF(Tab_Exante[[#This Row],[ID]]="","",Tab_Exante[[#This Row],[ID]])</f>
        <v/>
      </c>
      <c r="R220" s="29"/>
      <c r="S220" s="29" t="str">
        <f>IF(Tab_Expost[[#This Row],[Número  CE]]="","",Tab_Exante[[#This Row],[Tipo de CE]])</f>
        <v/>
      </c>
      <c r="T220" s="66"/>
      <c r="U220" s="63"/>
      <c r="V220" s="67"/>
      <c r="W220" s="75"/>
      <c r="X220" s="68"/>
      <c r="Y220" s="59"/>
      <c r="Z22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2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2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20" s="27" t="str">
        <f>IF(Tab_Exante[[#This Row],[ID]]="","",Tab_Exante[[#This Row],[ID]])</f>
        <v/>
      </c>
      <c r="AE22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20" s="26" t="str">
        <f>IFERROR(IF((1-Tab_Expost[[#This Row],[Rácio]]/Tab_Exante[[#This Row],[Rácio]])&lt;0,0,(1-Tab_Expost[[#This Row],[Rácio]]/Tab_Exante[[#This Row],[Rácio]])),"")</f>
        <v/>
      </c>
      <c r="AG220" s="26"/>
      <c r="AH22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20" s="26"/>
      <c r="AJ220" s="26"/>
      <c r="AL220" s="36">
        <f>IFERROR(Tab_Exante[[#This Row],[Área
 '[m2']]]*Tab_Poupanças[[#This Row],[Projeto - Redução das necessidades de Energia Primária '[%']]],0)</f>
        <v>0</v>
      </c>
      <c r="AM220" s="36">
        <f>IFERROR(Tab_Expost[[#This Row],[Área
 '[m2']]]*AH220,0)</f>
        <v>0</v>
      </c>
      <c r="AR220" s="20">
        <f t="shared" si="3"/>
        <v>209</v>
      </c>
    </row>
    <row r="221" spans="2:44" x14ac:dyDescent="0.2">
      <c r="B221" s="27" t="str">
        <f>IF(Tab_Exante[[#This Row],[Número  CE]]="","",_xlfn.CONCAT(Início!$G$10," | ",Início!$I$10," | ","0",AR221))</f>
        <v/>
      </c>
      <c r="C221" s="33"/>
      <c r="D221" s="29"/>
      <c r="E221" s="62"/>
      <c r="F221" s="62"/>
      <c r="G221" s="62"/>
      <c r="H221" s="63"/>
      <c r="I221" s="63"/>
      <c r="J221" s="63"/>
      <c r="K22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2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21" s="62"/>
      <c r="N221" s="84"/>
      <c r="O22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21" s="27" t="str">
        <f>IF(Tab_Exante[[#This Row],[ID]]="","",Tab_Exante[[#This Row],[ID]])</f>
        <v/>
      </c>
      <c r="R221" s="29"/>
      <c r="S221" s="29" t="str">
        <f>IF(Tab_Expost[[#This Row],[Número  CE]]="","",Tab_Exante[[#This Row],[Tipo de CE]])</f>
        <v/>
      </c>
      <c r="T221" s="66"/>
      <c r="U221" s="63"/>
      <c r="V221" s="67"/>
      <c r="W221" s="75"/>
      <c r="X221" s="68"/>
      <c r="Y221" s="59"/>
      <c r="Z22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2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2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21" s="27" t="str">
        <f>IF(Tab_Exante[[#This Row],[ID]]="","",Tab_Exante[[#This Row],[ID]])</f>
        <v/>
      </c>
      <c r="AE22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21" s="26" t="str">
        <f>IFERROR(IF((1-Tab_Expost[[#This Row],[Rácio]]/Tab_Exante[[#This Row],[Rácio]])&lt;0,0,(1-Tab_Expost[[#This Row],[Rácio]]/Tab_Exante[[#This Row],[Rácio]])),"")</f>
        <v/>
      </c>
      <c r="AG221" s="26"/>
      <c r="AH22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21" s="26"/>
      <c r="AJ221" s="26"/>
      <c r="AL221" s="36">
        <f>IFERROR(Tab_Exante[[#This Row],[Área
 '[m2']]]*Tab_Poupanças[[#This Row],[Projeto - Redução das necessidades de Energia Primária '[%']]],0)</f>
        <v>0</v>
      </c>
      <c r="AM221" s="36">
        <f>IFERROR(Tab_Expost[[#This Row],[Área
 '[m2']]]*AH221,0)</f>
        <v>0</v>
      </c>
      <c r="AR221" s="20">
        <f t="shared" si="3"/>
        <v>210</v>
      </c>
    </row>
    <row r="222" spans="2:44" x14ac:dyDescent="0.2">
      <c r="B222" s="27" t="str">
        <f>IF(Tab_Exante[[#This Row],[Número  CE]]="","",_xlfn.CONCAT(Início!$G$10," | ",Início!$I$10," | ","0",AR222))</f>
        <v/>
      </c>
      <c r="C222" s="33"/>
      <c r="D222" s="29"/>
      <c r="E222" s="62"/>
      <c r="F222" s="62"/>
      <c r="G222" s="62"/>
      <c r="H222" s="63"/>
      <c r="I222" s="63"/>
      <c r="J222" s="63"/>
      <c r="K22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2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22" s="62"/>
      <c r="N222" s="84"/>
      <c r="O22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22" s="27" t="str">
        <f>IF(Tab_Exante[[#This Row],[ID]]="","",Tab_Exante[[#This Row],[ID]])</f>
        <v/>
      </c>
      <c r="R222" s="29"/>
      <c r="S222" s="29" t="str">
        <f>IF(Tab_Expost[[#This Row],[Número  CE]]="","",Tab_Exante[[#This Row],[Tipo de CE]])</f>
        <v/>
      </c>
      <c r="T222" s="66"/>
      <c r="U222" s="63"/>
      <c r="V222" s="67"/>
      <c r="W222" s="75"/>
      <c r="X222" s="68"/>
      <c r="Y222" s="59"/>
      <c r="Z22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2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2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22" s="27" t="str">
        <f>IF(Tab_Exante[[#This Row],[ID]]="","",Tab_Exante[[#This Row],[ID]])</f>
        <v/>
      </c>
      <c r="AE22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22" s="26" t="str">
        <f>IFERROR(IF((1-Tab_Expost[[#This Row],[Rácio]]/Tab_Exante[[#This Row],[Rácio]])&lt;0,0,(1-Tab_Expost[[#This Row],[Rácio]]/Tab_Exante[[#This Row],[Rácio]])),"")</f>
        <v/>
      </c>
      <c r="AG222" s="26"/>
      <c r="AH22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22" s="26"/>
      <c r="AJ222" s="26"/>
      <c r="AL222" s="36">
        <f>IFERROR(Tab_Exante[[#This Row],[Área
 '[m2']]]*Tab_Poupanças[[#This Row],[Projeto - Redução das necessidades de Energia Primária '[%']]],0)</f>
        <v>0</v>
      </c>
      <c r="AM222" s="36">
        <f>IFERROR(Tab_Expost[[#This Row],[Área
 '[m2']]]*AH222,0)</f>
        <v>0</v>
      </c>
      <c r="AR222" s="20">
        <f t="shared" si="3"/>
        <v>211</v>
      </c>
    </row>
    <row r="223" spans="2:44" x14ac:dyDescent="0.2">
      <c r="B223" s="27" t="str">
        <f>IF(Tab_Exante[[#This Row],[Número  CE]]="","",_xlfn.CONCAT(Início!$G$10," | ",Início!$I$10," | ","0",AR223))</f>
        <v/>
      </c>
      <c r="C223" s="33"/>
      <c r="D223" s="29"/>
      <c r="E223" s="62"/>
      <c r="F223" s="62"/>
      <c r="G223" s="62"/>
      <c r="H223" s="63"/>
      <c r="I223" s="63"/>
      <c r="J223" s="63"/>
      <c r="K22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2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23" s="62"/>
      <c r="N223" s="84"/>
      <c r="O22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23" s="27" t="str">
        <f>IF(Tab_Exante[[#This Row],[ID]]="","",Tab_Exante[[#This Row],[ID]])</f>
        <v/>
      </c>
      <c r="R223" s="29"/>
      <c r="S223" s="29" t="str">
        <f>IF(Tab_Expost[[#This Row],[Número  CE]]="","",Tab_Exante[[#This Row],[Tipo de CE]])</f>
        <v/>
      </c>
      <c r="T223" s="66"/>
      <c r="U223" s="63"/>
      <c r="V223" s="67"/>
      <c r="W223" s="75"/>
      <c r="X223" s="68"/>
      <c r="Y223" s="59"/>
      <c r="Z22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2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2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23" s="27" t="str">
        <f>IF(Tab_Exante[[#This Row],[ID]]="","",Tab_Exante[[#This Row],[ID]])</f>
        <v/>
      </c>
      <c r="AE22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23" s="26" t="str">
        <f>IFERROR(IF((1-Tab_Expost[[#This Row],[Rácio]]/Tab_Exante[[#This Row],[Rácio]])&lt;0,0,(1-Tab_Expost[[#This Row],[Rácio]]/Tab_Exante[[#This Row],[Rácio]])),"")</f>
        <v/>
      </c>
      <c r="AG223" s="26"/>
      <c r="AH22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23" s="26"/>
      <c r="AJ223" s="26"/>
      <c r="AL223" s="36">
        <f>IFERROR(Tab_Exante[[#This Row],[Área
 '[m2']]]*Tab_Poupanças[[#This Row],[Projeto - Redução das necessidades de Energia Primária '[%']]],0)</f>
        <v>0</v>
      </c>
      <c r="AM223" s="36">
        <f>IFERROR(Tab_Expost[[#This Row],[Área
 '[m2']]]*AH223,0)</f>
        <v>0</v>
      </c>
      <c r="AR223" s="20">
        <f t="shared" si="3"/>
        <v>212</v>
      </c>
    </row>
    <row r="224" spans="2:44" x14ac:dyDescent="0.2">
      <c r="B224" s="27" t="str">
        <f>IF(Tab_Exante[[#This Row],[Número  CE]]="","",_xlfn.CONCAT(Início!$G$10," | ",Início!$I$10," | ","0",AR224))</f>
        <v/>
      </c>
      <c r="C224" s="33"/>
      <c r="D224" s="29"/>
      <c r="E224" s="62"/>
      <c r="F224" s="62"/>
      <c r="G224" s="62"/>
      <c r="H224" s="63"/>
      <c r="I224" s="63"/>
      <c r="J224" s="63"/>
      <c r="K22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2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24" s="62"/>
      <c r="N224" s="84"/>
      <c r="O22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24" s="27" t="str">
        <f>IF(Tab_Exante[[#This Row],[ID]]="","",Tab_Exante[[#This Row],[ID]])</f>
        <v/>
      </c>
      <c r="R224" s="29"/>
      <c r="S224" s="29" t="str">
        <f>IF(Tab_Expost[[#This Row],[Número  CE]]="","",Tab_Exante[[#This Row],[Tipo de CE]])</f>
        <v/>
      </c>
      <c r="T224" s="66"/>
      <c r="U224" s="63"/>
      <c r="V224" s="67"/>
      <c r="W224" s="75"/>
      <c r="X224" s="68"/>
      <c r="Y224" s="59"/>
      <c r="Z22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2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2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24" s="27" t="str">
        <f>IF(Tab_Exante[[#This Row],[ID]]="","",Tab_Exante[[#This Row],[ID]])</f>
        <v/>
      </c>
      <c r="AE22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24" s="26" t="str">
        <f>IFERROR(IF((1-Tab_Expost[[#This Row],[Rácio]]/Tab_Exante[[#This Row],[Rácio]])&lt;0,0,(1-Tab_Expost[[#This Row],[Rácio]]/Tab_Exante[[#This Row],[Rácio]])),"")</f>
        <v/>
      </c>
      <c r="AG224" s="26"/>
      <c r="AH22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24" s="26"/>
      <c r="AJ224" s="26"/>
      <c r="AL224" s="36">
        <f>IFERROR(Tab_Exante[[#This Row],[Área
 '[m2']]]*Tab_Poupanças[[#This Row],[Projeto - Redução das necessidades de Energia Primária '[%']]],0)</f>
        <v>0</v>
      </c>
      <c r="AM224" s="36">
        <f>IFERROR(Tab_Expost[[#This Row],[Área
 '[m2']]]*AH224,0)</f>
        <v>0</v>
      </c>
      <c r="AR224" s="20">
        <f t="shared" si="3"/>
        <v>213</v>
      </c>
    </row>
    <row r="225" spans="2:44" x14ac:dyDescent="0.2">
      <c r="B225" s="27" t="str">
        <f>IF(Tab_Exante[[#This Row],[Número  CE]]="","",_xlfn.CONCAT(Início!$G$10," | ",Início!$I$10," | ","0",AR225))</f>
        <v/>
      </c>
      <c r="C225" s="33"/>
      <c r="D225" s="29"/>
      <c r="E225" s="62"/>
      <c r="F225" s="62"/>
      <c r="G225" s="62"/>
      <c r="H225" s="63"/>
      <c r="I225" s="63"/>
      <c r="J225" s="63"/>
      <c r="K22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2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25" s="62"/>
      <c r="N225" s="84"/>
      <c r="O22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25" s="27" t="str">
        <f>IF(Tab_Exante[[#This Row],[ID]]="","",Tab_Exante[[#This Row],[ID]])</f>
        <v/>
      </c>
      <c r="R225" s="29"/>
      <c r="S225" s="29" t="str">
        <f>IF(Tab_Expost[[#This Row],[Número  CE]]="","",Tab_Exante[[#This Row],[Tipo de CE]])</f>
        <v/>
      </c>
      <c r="T225" s="66"/>
      <c r="U225" s="63"/>
      <c r="V225" s="67"/>
      <c r="W225" s="75"/>
      <c r="X225" s="68"/>
      <c r="Y225" s="59"/>
      <c r="Z22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2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2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25" s="27" t="str">
        <f>IF(Tab_Exante[[#This Row],[ID]]="","",Tab_Exante[[#This Row],[ID]])</f>
        <v/>
      </c>
      <c r="AE22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25" s="26" t="str">
        <f>IFERROR(IF((1-Tab_Expost[[#This Row],[Rácio]]/Tab_Exante[[#This Row],[Rácio]])&lt;0,0,(1-Tab_Expost[[#This Row],[Rácio]]/Tab_Exante[[#This Row],[Rácio]])),"")</f>
        <v/>
      </c>
      <c r="AG225" s="26"/>
      <c r="AH22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25" s="26"/>
      <c r="AJ225" s="26"/>
      <c r="AL225" s="36">
        <f>IFERROR(Tab_Exante[[#This Row],[Área
 '[m2']]]*Tab_Poupanças[[#This Row],[Projeto - Redução das necessidades de Energia Primária '[%']]],0)</f>
        <v>0</v>
      </c>
      <c r="AM225" s="36">
        <f>IFERROR(Tab_Expost[[#This Row],[Área
 '[m2']]]*AH225,0)</f>
        <v>0</v>
      </c>
      <c r="AR225" s="20">
        <f t="shared" si="3"/>
        <v>214</v>
      </c>
    </row>
    <row r="226" spans="2:44" x14ac:dyDescent="0.2">
      <c r="B226" s="27" t="str">
        <f>IF(Tab_Exante[[#This Row],[Número  CE]]="","",_xlfn.CONCAT(Início!$G$10," | ",Início!$I$10," | ","0",AR226))</f>
        <v/>
      </c>
      <c r="C226" s="33"/>
      <c r="D226" s="29"/>
      <c r="E226" s="62"/>
      <c r="F226" s="62"/>
      <c r="G226" s="62"/>
      <c r="H226" s="63"/>
      <c r="I226" s="63"/>
      <c r="J226" s="63"/>
      <c r="K22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2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26" s="62"/>
      <c r="N226" s="84"/>
      <c r="O22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26" s="27" t="str">
        <f>IF(Tab_Exante[[#This Row],[ID]]="","",Tab_Exante[[#This Row],[ID]])</f>
        <v/>
      </c>
      <c r="R226" s="29"/>
      <c r="S226" s="29" t="str">
        <f>IF(Tab_Expost[[#This Row],[Número  CE]]="","",Tab_Exante[[#This Row],[Tipo de CE]])</f>
        <v/>
      </c>
      <c r="T226" s="66"/>
      <c r="U226" s="63"/>
      <c r="V226" s="67"/>
      <c r="W226" s="75"/>
      <c r="X226" s="68"/>
      <c r="Y226" s="59"/>
      <c r="Z22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2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2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26" s="27" t="str">
        <f>IF(Tab_Exante[[#This Row],[ID]]="","",Tab_Exante[[#This Row],[ID]])</f>
        <v/>
      </c>
      <c r="AE22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26" s="26" t="str">
        <f>IFERROR(IF((1-Tab_Expost[[#This Row],[Rácio]]/Tab_Exante[[#This Row],[Rácio]])&lt;0,0,(1-Tab_Expost[[#This Row],[Rácio]]/Tab_Exante[[#This Row],[Rácio]])),"")</f>
        <v/>
      </c>
      <c r="AG226" s="26"/>
      <c r="AH22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26" s="26"/>
      <c r="AJ226" s="26"/>
      <c r="AL226" s="36">
        <f>IFERROR(Tab_Exante[[#This Row],[Área
 '[m2']]]*Tab_Poupanças[[#This Row],[Projeto - Redução das necessidades de Energia Primária '[%']]],0)</f>
        <v>0</v>
      </c>
      <c r="AM226" s="36">
        <f>IFERROR(Tab_Expost[[#This Row],[Área
 '[m2']]]*AH226,0)</f>
        <v>0</v>
      </c>
      <c r="AR226" s="20">
        <f t="shared" si="3"/>
        <v>215</v>
      </c>
    </row>
    <row r="227" spans="2:44" x14ac:dyDescent="0.2">
      <c r="B227" s="27" t="str">
        <f>IF(Tab_Exante[[#This Row],[Número  CE]]="","",_xlfn.CONCAT(Início!$G$10," | ",Início!$I$10," | ","0",AR227))</f>
        <v/>
      </c>
      <c r="C227" s="33"/>
      <c r="D227" s="29"/>
      <c r="E227" s="62"/>
      <c r="F227" s="62"/>
      <c r="G227" s="62"/>
      <c r="H227" s="63"/>
      <c r="I227" s="63"/>
      <c r="J227" s="63"/>
      <c r="K22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2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27" s="62"/>
      <c r="N227" s="84"/>
      <c r="O22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27" s="27" t="str">
        <f>IF(Tab_Exante[[#This Row],[ID]]="","",Tab_Exante[[#This Row],[ID]])</f>
        <v/>
      </c>
      <c r="R227" s="29"/>
      <c r="S227" s="29" t="str">
        <f>IF(Tab_Expost[[#This Row],[Número  CE]]="","",Tab_Exante[[#This Row],[Tipo de CE]])</f>
        <v/>
      </c>
      <c r="T227" s="66"/>
      <c r="U227" s="63"/>
      <c r="V227" s="67"/>
      <c r="W227" s="75"/>
      <c r="X227" s="68"/>
      <c r="Y227" s="59"/>
      <c r="Z22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2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2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27" s="27" t="str">
        <f>IF(Tab_Exante[[#This Row],[ID]]="","",Tab_Exante[[#This Row],[ID]])</f>
        <v/>
      </c>
      <c r="AE22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27" s="26" t="str">
        <f>IFERROR(IF((1-Tab_Expost[[#This Row],[Rácio]]/Tab_Exante[[#This Row],[Rácio]])&lt;0,0,(1-Tab_Expost[[#This Row],[Rácio]]/Tab_Exante[[#This Row],[Rácio]])),"")</f>
        <v/>
      </c>
      <c r="AG227" s="26"/>
      <c r="AH22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27" s="26"/>
      <c r="AJ227" s="26"/>
      <c r="AL227" s="36">
        <f>IFERROR(Tab_Exante[[#This Row],[Área
 '[m2']]]*Tab_Poupanças[[#This Row],[Projeto - Redução das necessidades de Energia Primária '[%']]],0)</f>
        <v>0</v>
      </c>
      <c r="AM227" s="36">
        <f>IFERROR(Tab_Expost[[#This Row],[Área
 '[m2']]]*AH227,0)</f>
        <v>0</v>
      </c>
      <c r="AR227" s="20">
        <f t="shared" si="3"/>
        <v>216</v>
      </c>
    </row>
    <row r="228" spans="2:44" x14ac:dyDescent="0.2">
      <c r="B228" s="27" t="str">
        <f>IF(Tab_Exante[[#This Row],[Número  CE]]="","",_xlfn.CONCAT(Início!$G$10," | ",Início!$I$10," | ","0",AR228))</f>
        <v/>
      </c>
      <c r="C228" s="33"/>
      <c r="D228" s="29"/>
      <c r="E228" s="62"/>
      <c r="F228" s="62"/>
      <c r="G228" s="62"/>
      <c r="H228" s="63"/>
      <c r="I228" s="63"/>
      <c r="J228" s="63"/>
      <c r="K22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2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28" s="62"/>
      <c r="N228" s="84"/>
      <c r="O22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28" s="27" t="str">
        <f>IF(Tab_Exante[[#This Row],[ID]]="","",Tab_Exante[[#This Row],[ID]])</f>
        <v/>
      </c>
      <c r="R228" s="29"/>
      <c r="S228" s="29" t="str">
        <f>IF(Tab_Expost[[#This Row],[Número  CE]]="","",Tab_Exante[[#This Row],[Tipo de CE]])</f>
        <v/>
      </c>
      <c r="T228" s="66"/>
      <c r="U228" s="63"/>
      <c r="V228" s="67"/>
      <c r="W228" s="75"/>
      <c r="X228" s="68"/>
      <c r="Y228" s="59"/>
      <c r="Z22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2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2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28" s="27" t="str">
        <f>IF(Tab_Exante[[#This Row],[ID]]="","",Tab_Exante[[#This Row],[ID]])</f>
        <v/>
      </c>
      <c r="AE22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28" s="26" t="str">
        <f>IFERROR(IF((1-Tab_Expost[[#This Row],[Rácio]]/Tab_Exante[[#This Row],[Rácio]])&lt;0,0,(1-Tab_Expost[[#This Row],[Rácio]]/Tab_Exante[[#This Row],[Rácio]])),"")</f>
        <v/>
      </c>
      <c r="AG228" s="26"/>
      <c r="AH22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28" s="26"/>
      <c r="AJ228" s="26"/>
      <c r="AL228" s="36">
        <f>IFERROR(Tab_Exante[[#This Row],[Área
 '[m2']]]*Tab_Poupanças[[#This Row],[Projeto - Redução das necessidades de Energia Primária '[%']]],0)</f>
        <v>0</v>
      </c>
      <c r="AM228" s="36">
        <f>IFERROR(Tab_Expost[[#This Row],[Área
 '[m2']]]*AH228,0)</f>
        <v>0</v>
      </c>
      <c r="AR228" s="20">
        <f t="shared" si="3"/>
        <v>217</v>
      </c>
    </row>
    <row r="229" spans="2:44" x14ac:dyDescent="0.2">
      <c r="B229" s="27" t="str">
        <f>IF(Tab_Exante[[#This Row],[Número  CE]]="","",_xlfn.CONCAT(Início!$G$10," | ",Início!$I$10," | ","0",AR229))</f>
        <v/>
      </c>
      <c r="C229" s="33"/>
      <c r="D229" s="29"/>
      <c r="E229" s="62"/>
      <c r="F229" s="62"/>
      <c r="G229" s="62"/>
      <c r="H229" s="63"/>
      <c r="I229" s="63"/>
      <c r="J229" s="63"/>
      <c r="K22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2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29" s="62"/>
      <c r="N229" s="84"/>
      <c r="O22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29" s="27" t="str">
        <f>IF(Tab_Exante[[#This Row],[ID]]="","",Tab_Exante[[#This Row],[ID]])</f>
        <v/>
      </c>
      <c r="R229" s="29"/>
      <c r="S229" s="29" t="str">
        <f>IF(Tab_Expost[[#This Row],[Número  CE]]="","",Tab_Exante[[#This Row],[Tipo de CE]])</f>
        <v/>
      </c>
      <c r="T229" s="66"/>
      <c r="U229" s="63"/>
      <c r="V229" s="67"/>
      <c r="W229" s="75"/>
      <c r="X229" s="68"/>
      <c r="Y229" s="59"/>
      <c r="Z22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2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2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29" s="27" t="str">
        <f>IF(Tab_Exante[[#This Row],[ID]]="","",Tab_Exante[[#This Row],[ID]])</f>
        <v/>
      </c>
      <c r="AE22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29" s="26" t="str">
        <f>IFERROR(IF((1-Tab_Expost[[#This Row],[Rácio]]/Tab_Exante[[#This Row],[Rácio]])&lt;0,0,(1-Tab_Expost[[#This Row],[Rácio]]/Tab_Exante[[#This Row],[Rácio]])),"")</f>
        <v/>
      </c>
      <c r="AG229" s="26"/>
      <c r="AH22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29" s="26"/>
      <c r="AJ229" s="26"/>
      <c r="AL229" s="36">
        <f>IFERROR(Tab_Exante[[#This Row],[Área
 '[m2']]]*Tab_Poupanças[[#This Row],[Projeto - Redução das necessidades de Energia Primária '[%']]],0)</f>
        <v>0</v>
      </c>
      <c r="AM229" s="36">
        <f>IFERROR(Tab_Expost[[#This Row],[Área
 '[m2']]]*AH229,0)</f>
        <v>0</v>
      </c>
      <c r="AR229" s="20">
        <f t="shared" si="3"/>
        <v>218</v>
      </c>
    </row>
    <row r="230" spans="2:44" x14ac:dyDescent="0.2">
      <c r="B230" s="27" t="str">
        <f>IF(Tab_Exante[[#This Row],[Número  CE]]="","",_xlfn.CONCAT(Início!$G$10," | ",Início!$I$10," | ","0",AR230))</f>
        <v/>
      </c>
      <c r="C230" s="33"/>
      <c r="D230" s="29"/>
      <c r="E230" s="62"/>
      <c r="F230" s="62"/>
      <c r="G230" s="62"/>
      <c r="H230" s="63"/>
      <c r="I230" s="63"/>
      <c r="J230" s="63"/>
      <c r="K23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3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30" s="62"/>
      <c r="N230" s="84"/>
      <c r="O23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30" s="27" t="str">
        <f>IF(Tab_Exante[[#This Row],[ID]]="","",Tab_Exante[[#This Row],[ID]])</f>
        <v/>
      </c>
      <c r="R230" s="29"/>
      <c r="S230" s="29" t="str">
        <f>IF(Tab_Expost[[#This Row],[Número  CE]]="","",Tab_Exante[[#This Row],[Tipo de CE]])</f>
        <v/>
      </c>
      <c r="T230" s="66"/>
      <c r="U230" s="63"/>
      <c r="V230" s="67"/>
      <c r="W230" s="75"/>
      <c r="X230" s="68"/>
      <c r="Y230" s="59"/>
      <c r="Z23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3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3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30" s="27" t="str">
        <f>IF(Tab_Exante[[#This Row],[ID]]="","",Tab_Exante[[#This Row],[ID]])</f>
        <v/>
      </c>
      <c r="AE23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30" s="26" t="str">
        <f>IFERROR(IF((1-Tab_Expost[[#This Row],[Rácio]]/Tab_Exante[[#This Row],[Rácio]])&lt;0,0,(1-Tab_Expost[[#This Row],[Rácio]]/Tab_Exante[[#This Row],[Rácio]])),"")</f>
        <v/>
      </c>
      <c r="AG230" s="26"/>
      <c r="AH23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30" s="26"/>
      <c r="AJ230" s="26"/>
      <c r="AL230" s="36">
        <f>IFERROR(Tab_Exante[[#This Row],[Área
 '[m2']]]*Tab_Poupanças[[#This Row],[Projeto - Redução das necessidades de Energia Primária '[%']]],0)</f>
        <v>0</v>
      </c>
      <c r="AM230" s="36">
        <f>IFERROR(Tab_Expost[[#This Row],[Área
 '[m2']]]*AH230,0)</f>
        <v>0</v>
      </c>
      <c r="AR230" s="20">
        <f t="shared" si="3"/>
        <v>219</v>
      </c>
    </row>
    <row r="231" spans="2:44" x14ac:dyDescent="0.2">
      <c r="B231" s="27" t="str">
        <f>IF(Tab_Exante[[#This Row],[Número  CE]]="","",_xlfn.CONCAT(Início!$G$10," | ",Início!$I$10," | ","0",AR231))</f>
        <v/>
      </c>
      <c r="C231" s="33"/>
      <c r="D231" s="29"/>
      <c r="E231" s="62"/>
      <c r="F231" s="62"/>
      <c r="G231" s="62"/>
      <c r="H231" s="63"/>
      <c r="I231" s="63"/>
      <c r="J231" s="63"/>
      <c r="K23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3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31" s="62"/>
      <c r="N231" s="84"/>
      <c r="O23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31" s="27" t="str">
        <f>IF(Tab_Exante[[#This Row],[ID]]="","",Tab_Exante[[#This Row],[ID]])</f>
        <v/>
      </c>
      <c r="R231" s="29"/>
      <c r="S231" s="29" t="str">
        <f>IF(Tab_Expost[[#This Row],[Número  CE]]="","",Tab_Exante[[#This Row],[Tipo de CE]])</f>
        <v/>
      </c>
      <c r="T231" s="66"/>
      <c r="U231" s="63"/>
      <c r="V231" s="67"/>
      <c r="W231" s="75"/>
      <c r="X231" s="68"/>
      <c r="Y231" s="59"/>
      <c r="Z23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3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3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31" s="27" t="str">
        <f>IF(Tab_Exante[[#This Row],[ID]]="","",Tab_Exante[[#This Row],[ID]])</f>
        <v/>
      </c>
      <c r="AE23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31" s="26" t="str">
        <f>IFERROR(IF((1-Tab_Expost[[#This Row],[Rácio]]/Tab_Exante[[#This Row],[Rácio]])&lt;0,0,(1-Tab_Expost[[#This Row],[Rácio]]/Tab_Exante[[#This Row],[Rácio]])),"")</f>
        <v/>
      </c>
      <c r="AG231" s="26"/>
      <c r="AH23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31" s="26"/>
      <c r="AJ231" s="26"/>
      <c r="AL231" s="36">
        <f>IFERROR(Tab_Exante[[#This Row],[Área
 '[m2']]]*Tab_Poupanças[[#This Row],[Projeto - Redução das necessidades de Energia Primária '[%']]],0)</f>
        <v>0</v>
      </c>
      <c r="AM231" s="36">
        <f>IFERROR(Tab_Expost[[#This Row],[Área
 '[m2']]]*AH231,0)</f>
        <v>0</v>
      </c>
      <c r="AR231" s="20">
        <f t="shared" si="3"/>
        <v>220</v>
      </c>
    </row>
    <row r="232" spans="2:44" x14ac:dyDescent="0.2">
      <c r="B232" s="27" t="str">
        <f>IF(Tab_Exante[[#This Row],[Número  CE]]="","",_xlfn.CONCAT(Início!$G$10," | ",Início!$I$10," | ","0",AR232))</f>
        <v/>
      </c>
      <c r="C232" s="33"/>
      <c r="D232" s="29"/>
      <c r="E232" s="62"/>
      <c r="F232" s="62"/>
      <c r="G232" s="62"/>
      <c r="H232" s="63"/>
      <c r="I232" s="63"/>
      <c r="J232" s="63"/>
      <c r="K23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3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32" s="62"/>
      <c r="N232" s="84"/>
      <c r="O23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32" s="27" t="str">
        <f>IF(Tab_Exante[[#This Row],[ID]]="","",Tab_Exante[[#This Row],[ID]])</f>
        <v/>
      </c>
      <c r="R232" s="29"/>
      <c r="S232" s="29" t="str">
        <f>IF(Tab_Expost[[#This Row],[Número  CE]]="","",Tab_Exante[[#This Row],[Tipo de CE]])</f>
        <v/>
      </c>
      <c r="T232" s="66"/>
      <c r="U232" s="63"/>
      <c r="V232" s="67"/>
      <c r="W232" s="75"/>
      <c r="X232" s="68"/>
      <c r="Y232" s="59"/>
      <c r="Z23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3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3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32" s="27" t="str">
        <f>IF(Tab_Exante[[#This Row],[ID]]="","",Tab_Exante[[#This Row],[ID]])</f>
        <v/>
      </c>
      <c r="AE23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32" s="26" t="str">
        <f>IFERROR(IF((1-Tab_Expost[[#This Row],[Rácio]]/Tab_Exante[[#This Row],[Rácio]])&lt;0,0,(1-Tab_Expost[[#This Row],[Rácio]]/Tab_Exante[[#This Row],[Rácio]])),"")</f>
        <v/>
      </c>
      <c r="AG232" s="26"/>
      <c r="AH23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32" s="26"/>
      <c r="AJ232" s="26"/>
      <c r="AL232" s="36">
        <f>IFERROR(Tab_Exante[[#This Row],[Área
 '[m2']]]*Tab_Poupanças[[#This Row],[Projeto - Redução das necessidades de Energia Primária '[%']]],0)</f>
        <v>0</v>
      </c>
      <c r="AM232" s="36">
        <f>IFERROR(Tab_Expost[[#This Row],[Área
 '[m2']]]*AH232,0)</f>
        <v>0</v>
      </c>
      <c r="AR232" s="20">
        <f t="shared" si="3"/>
        <v>221</v>
      </c>
    </row>
    <row r="233" spans="2:44" x14ac:dyDescent="0.2">
      <c r="B233" s="27" t="str">
        <f>IF(Tab_Exante[[#This Row],[Número  CE]]="","",_xlfn.CONCAT(Início!$G$10," | ",Início!$I$10," | ","0",AR233))</f>
        <v/>
      </c>
      <c r="C233" s="33"/>
      <c r="D233" s="29"/>
      <c r="E233" s="62"/>
      <c r="F233" s="62"/>
      <c r="G233" s="62"/>
      <c r="H233" s="63"/>
      <c r="I233" s="63"/>
      <c r="J233" s="63"/>
      <c r="K23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3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33" s="62"/>
      <c r="N233" s="84"/>
      <c r="O23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33" s="27" t="str">
        <f>IF(Tab_Exante[[#This Row],[ID]]="","",Tab_Exante[[#This Row],[ID]])</f>
        <v/>
      </c>
      <c r="R233" s="29"/>
      <c r="S233" s="29" t="str">
        <f>IF(Tab_Expost[[#This Row],[Número  CE]]="","",Tab_Exante[[#This Row],[Tipo de CE]])</f>
        <v/>
      </c>
      <c r="T233" s="66"/>
      <c r="U233" s="63"/>
      <c r="V233" s="67"/>
      <c r="W233" s="75"/>
      <c r="X233" s="68"/>
      <c r="Y233" s="59"/>
      <c r="Z23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3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3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33" s="27" t="str">
        <f>IF(Tab_Exante[[#This Row],[ID]]="","",Tab_Exante[[#This Row],[ID]])</f>
        <v/>
      </c>
      <c r="AE23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33" s="26" t="str">
        <f>IFERROR(IF((1-Tab_Expost[[#This Row],[Rácio]]/Tab_Exante[[#This Row],[Rácio]])&lt;0,0,(1-Tab_Expost[[#This Row],[Rácio]]/Tab_Exante[[#This Row],[Rácio]])),"")</f>
        <v/>
      </c>
      <c r="AG233" s="26"/>
      <c r="AH23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33" s="26"/>
      <c r="AJ233" s="26"/>
      <c r="AL233" s="36">
        <f>IFERROR(Tab_Exante[[#This Row],[Área
 '[m2']]]*Tab_Poupanças[[#This Row],[Projeto - Redução das necessidades de Energia Primária '[%']]],0)</f>
        <v>0</v>
      </c>
      <c r="AM233" s="36">
        <f>IFERROR(Tab_Expost[[#This Row],[Área
 '[m2']]]*AH233,0)</f>
        <v>0</v>
      </c>
      <c r="AR233" s="20">
        <f t="shared" si="3"/>
        <v>222</v>
      </c>
    </row>
    <row r="234" spans="2:44" x14ac:dyDescent="0.2">
      <c r="B234" s="27" t="str">
        <f>IF(Tab_Exante[[#This Row],[Número  CE]]="","",_xlfn.CONCAT(Início!$G$10," | ",Início!$I$10," | ","0",AR234))</f>
        <v/>
      </c>
      <c r="C234" s="33"/>
      <c r="D234" s="29"/>
      <c r="E234" s="62"/>
      <c r="F234" s="62"/>
      <c r="G234" s="62"/>
      <c r="H234" s="63"/>
      <c r="I234" s="63"/>
      <c r="J234" s="63"/>
      <c r="K23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3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34" s="62"/>
      <c r="N234" s="84"/>
      <c r="O23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34" s="27" t="str">
        <f>IF(Tab_Exante[[#This Row],[ID]]="","",Tab_Exante[[#This Row],[ID]])</f>
        <v/>
      </c>
      <c r="R234" s="29"/>
      <c r="S234" s="29" t="str">
        <f>IF(Tab_Expost[[#This Row],[Número  CE]]="","",Tab_Exante[[#This Row],[Tipo de CE]])</f>
        <v/>
      </c>
      <c r="T234" s="66"/>
      <c r="U234" s="63"/>
      <c r="V234" s="67"/>
      <c r="W234" s="75"/>
      <c r="X234" s="68"/>
      <c r="Y234" s="59"/>
      <c r="Z23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3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3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34" s="27" t="str">
        <f>IF(Tab_Exante[[#This Row],[ID]]="","",Tab_Exante[[#This Row],[ID]])</f>
        <v/>
      </c>
      <c r="AE23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34" s="26" t="str">
        <f>IFERROR(IF((1-Tab_Expost[[#This Row],[Rácio]]/Tab_Exante[[#This Row],[Rácio]])&lt;0,0,(1-Tab_Expost[[#This Row],[Rácio]]/Tab_Exante[[#This Row],[Rácio]])),"")</f>
        <v/>
      </c>
      <c r="AG234" s="26"/>
      <c r="AH23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34" s="26"/>
      <c r="AJ234" s="26"/>
      <c r="AL234" s="36">
        <f>IFERROR(Tab_Exante[[#This Row],[Área
 '[m2']]]*Tab_Poupanças[[#This Row],[Projeto - Redução das necessidades de Energia Primária '[%']]],0)</f>
        <v>0</v>
      </c>
      <c r="AM234" s="36">
        <f>IFERROR(Tab_Expost[[#This Row],[Área
 '[m2']]]*AH234,0)</f>
        <v>0</v>
      </c>
      <c r="AR234" s="20">
        <f t="shared" si="3"/>
        <v>223</v>
      </c>
    </row>
    <row r="235" spans="2:44" x14ac:dyDescent="0.2">
      <c r="B235" s="27" t="str">
        <f>IF(Tab_Exante[[#This Row],[Número  CE]]="","",_xlfn.CONCAT(Início!$G$10," | ",Início!$I$10," | ","0",AR235))</f>
        <v/>
      </c>
      <c r="C235" s="33"/>
      <c r="D235" s="29"/>
      <c r="E235" s="62"/>
      <c r="F235" s="62"/>
      <c r="G235" s="62"/>
      <c r="H235" s="63"/>
      <c r="I235" s="63"/>
      <c r="J235" s="63"/>
      <c r="K23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3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35" s="62"/>
      <c r="N235" s="84"/>
      <c r="O23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35" s="27" t="str">
        <f>IF(Tab_Exante[[#This Row],[ID]]="","",Tab_Exante[[#This Row],[ID]])</f>
        <v/>
      </c>
      <c r="R235" s="29"/>
      <c r="S235" s="29" t="str">
        <f>IF(Tab_Expost[[#This Row],[Número  CE]]="","",Tab_Exante[[#This Row],[Tipo de CE]])</f>
        <v/>
      </c>
      <c r="T235" s="66"/>
      <c r="U235" s="63"/>
      <c r="V235" s="67"/>
      <c r="W235" s="75"/>
      <c r="X235" s="68"/>
      <c r="Y235" s="59"/>
      <c r="Z23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3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3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35" s="27" t="str">
        <f>IF(Tab_Exante[[#This Row],[ID]]="","",Tab_Exante[[#This Row],[ID]])</f>
        <v/>
      </c>
      <c r="AE23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35" s="26" t="str">
        <f>IFERROR(IF((1-Tab_Expost[[#This Row],[Rácio]]/Tab_Exante[[#This Row],[Rácio]])&lt;0,0,(1-Tab_Expost[[#This Row],[Rácio]]/Tab_Exante[[#This Row],[Rácio]])),"")</f>
        <v/>
      </c>
      <c r="AG235" s="26"/>
      <c r="AH23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35" s="26"/>
      <c r="AJ235" s="26"/>
      <c r="AL235" s="36">
        <f>IFERROR(Tab_Exante[[#This Row],[Área
 '[m2']]]*Tab_Poupanças[[#This Row],[Projeto - Redução das necessidades de Energia Primária '[%']]],0)</f>
        <v>0</v>
      </c>
      <c r="AM235" s="36">
        <f>IFERROR(Tab_Expost[[#This Row],[Área
 '[m2']]]*AH235,0)</f>
        <v>0</v>
      </c>
      <c r="AR235" s="20">
        <f t="shared" si="3"/>
        <v>224</v>
      </c>
    </row>
    <row r="236" spans="2:44" x14ac:dyDescent="0.2">
      <c r="B236" s="27" t="str">
        <f>IF(Tab_Exante[[#This Row],[Número  CE]]="","",_xlfn.CONCAT(Início!$G$10," | ",Início!$I$10," | ","0",AR236))</f>
        <v/>
      </c>
      <c r="C236" s="33"/>
      <c r="D236" s="29"/>
      <c r="E236" s="62"/>
      <c r="F236" s="62"/>
      <c r="G236" s="62"/>
      <c r="H236" s="63"/>
      <c r="I236" s="63"/>
      <c r="J236" s="63"/>
      <c r="K23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3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36" s="62"/>
      <c r="N236" s="84"/>
      <c r="O23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36" s="27" t="str">
        <f>IF(Tab_Exante[[#This Row],[ID]]="","",Tab_Exante[[#This Row],[ID]])</f>
        <v/>
      </c>
      <c r="R236" s="29"/>
      <c r="S236" s="29" t="str">
        <f>IF(Tab_Expost[[#This Row],[Número  CE]]="","",Tab_Exante[[#This Row],[Tipo de CE]])</f>
        <v/>
      </c>
      <c r="T236" s="66"/>
      <c r="U236" s="63"/>
      <c r="V236" s="67"/>
      <c r="W236" s="75"/>
      <c r="X236" s="68"/>
      <c r="Y236" s="59"/>
      <c r="Z23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3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3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36" s="27" t="str">
        <f>IF(Tab_Exante[[#This Row],[ID]]="","",Tab_Exante[[#This Row],[ID]])</f>
        <v/>
      </c>
      <c r="AE23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36" s="26" t="str">
        <f>IFERROR(IF((1-Tab_Expost[[#This Row],[Rácio]]/Tab_Exante[[#This Row],[Rácio]])&lt;0,0,(1-Tab_Expost[[#This Row],[Rácio]]/Tab_Exante[[#This Row],[Rácio]])),"")</f>
        <v/>
      </c>
      <c r="AG236" s="26"/>
      <c r="AH23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36" s="26"/>
      <c r="AJ236" s="26"/>
      <c r="AL236" s="36">
        <f>IFERROR(Tab_Exante[[#This Row],[Área
 '[m2']]]*Tab_Poupanças[[#This Row],[Projeto - Redução das necessidades de Energia Primária '[%']]],0)</f>
        <v>0</v>
      </c>
      <c r="AM236" s="36">
        <f>IFERROR(Tab_Expost[[#This Row],[Área
 '[m2']]]*AH236,0)</f>
        <v>0</v>
      </c>
      <c r="AR236" s="20">
        <f t="shared" si="3"/>
        <v>225</v>
      </c>
    </row>
    <row r="237" spans="2:44" x14ac:dyDescent="0.2">
      <c r="B237" s="27" t="str">
        <f>IF(Tab_Exante[[#This Row],[Número  CE]]="","",_xlfn.CONCAT(Início!$G$10," | ",Início!$I$10," | ","0",AR237))</f>
        <v/>
      </c>
      <c r="C237" s="33"/>
      <c r="D237" s="29"/>
      <c r="E237" s="62"/>
      <c r="F237" s="62"/>
      <c r="G237" s="62"/>
      <c r="H237" s="63"/>
      <c r="I237" s="63"/>
      <c r="J237" s="63"/>
      <c r="K23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3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37" s="62"/>
      <c r="N237" s="84"/>
      <c r="O23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37" s="27" t="str">
        <f>IF(Tab_Exante[[#This Row],[ID]]="","",Tab_Exante[[#This Row],[ID]])</f>
        <v/>
      </c>
      <c r="R237" s="29"/>
      <c r="S237" s="29" t="str">
        <f>IF(Tab_Expost[[#This Row],[Número  CE]]="","",Tab_Exante[[#This Row],[Tipo de CE]])</f>
        <v/>
      </c>
      <c r="T237" s="66"/>
      <c r="U237" s="63"/>
      <c r="V237" s="67"/>
      <c r="W237" s="75"/>
      <c r="X237" s="68"/>
      <c r="Y237" s="59"/>
      <c r="Z23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3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3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37" s="27" t="str">
        <f>IF(Tab_Exante[[#This Row],[ID]]="","",Tab_Exante[[#This Row],[ID]])</f>
        <v/>
      </c>
      <c r="AE23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37" s="26" t="str">
        <f>IFERROR(IF((1-Tab_Expost[[#This Row],[Rácio]]/Tab_Exante[[#This Row],[Rácio]])&lt;0,0,(1-Tab_Expost[[#This Row],[Rácio]]/Tab_Exante[[#This Row],[Rácio]])),"")</f>
        <v/>
      </c>
      <c r="AG237" s="26"/>
      <c r="AH23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37" s="26"/>
      <c r="AJ237" s="26"/>
      <c r="AL237" s="36">
        <f>IFERROR(Tab_Exante[[#This Row],[Área
 '[m2']]]*Tab_Poupanças[[#This Row],[Projeto - Redução das necessidades de Energia Primária '[%']]],0)</f>
        <v>0</v>
      </c>
      <c r="AM237" s="36">
        <f>IFERROR(Tab_Expost[[#This Row],[Área
 '[m2']]]*AH237,0)</f>
        <v>0</v>
      </c>
      <c r="AR237" s="20">
        <f t="shared" si="3"/>
        <v>226</v>
      </c>
    </row>
    <row r="238" spans="2:44" x14ac:dyDescent="0.2">
      <c r="B238" s="27" t="str">
        <f>IF(Tab_Exante[[#This Row],[Número  CE]]="","",_xlfn.CONCAT(Início!$G$10," | ",Início!$I$10," | ","0",AR238))</f>
        <v/>
      </c>
      <c r="C238" s="33"/>
      <c r="D238" s="29"/>
      <c r="E238" s="62"/>
      <c r="F238" s="62"/>
      <c r="G238" s="62"/>
      <c r="H238" s="63"/>
      <c r="I238" s="63"/>
      <c r="J238" s="63"/>
      <c r="K23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3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38" s="62"/>
      <c r="N238" s="84"/>
      <c r="O23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38" s="27" t="str">
        <f>IF(Tab_Exante[[#This Row],[ID]]="","",Tab_Exante[[#This Row],[ID]])</f>
        <v/>
      </c>
      <c r="R238" s="29"/>
      <c r="S238" s="29" t="str">
        <f>IF(Tab_Expost[[#This Row],[Número  CE]]="","",Tab_Exante[[#This Row],[Tipo de CE]])</f>
        <v/>
      </c>
      <c r="T238" s="66"/>
      <c r="U238" s="63"/>
      <c r="V238" s="67"/>
      <c r="W238" s="75"/>
      <c r="X238" s="68"/>
      <c r="Y238" s="59"/>
      <c r="Z23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3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3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38" s="27" t="str">
        <f>IF(Tab_Exante[[#This Row],[ID]]="","",Tab_Exante[[#This Row],[ID]])</f>
        <v/>
      </c>
      <c r="AE23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38" s="26" t="str">
        <f>IFERROR(IF((1-Tab_Expost[[#This Row],[Rácio]]/Tab_Exante[[#This Row],[Rácio]])&lt;0,0,(1-Tab_Expost[[#This Row],[Rácio]]/Tab_Exante[[#This Row],[Rácio]])),"")</f>
        <v/>
      </c>
      <c r="AG238" s="26"/>
      <c r="AH23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38" s="26"/>
      <c r="AJ238" s="26"/>
      <c r="AL238" s="36">
        <f>IFERROR(Tab_Exante[[#This Row],[Área
 '[m2']]]*Tab_Poupanças[[#This Row],[Projeto - Redução das necessidades de Energia Primária '[%']]],0)</f>
        <v>0</v>
      </c>
      <c r="AM238" s="36">
        <f>IFERROR(Tab_Expost[[#This Row],[Área
 '[m2']]]*AH238,0)</f>
        <v>0</v>
      </c>
      <c r="AR238" s="20">
        <f t="shared" si="3"/>
        <v>227</v>
      </c>
    </row>
    <row r="239" spans="2:44" x14ac:dyDescent="0.2">
      <c r="B239" s="27" t="str">
        <f>IF(Tab_Exante[[#This Row],[Número  CE]]="","",_xlfn.CONCAT(Início!$G$10," | ",Início!$I$10," | ","0",AR239))</f>
        <v/>
      </c>
      <c r="C239" s="33"/>
      <c r="D239" s="29"/>
      <c r="E239" s="62"/>
      <c r="F239" s="62"/>
      <c r="G239" s="62"/>
      <c r="H239" s="63"/>
      <c r="I239" s="63"/>
      <c r="J239" s="63"/>
      <c r="K23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3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39" s="62"/>
      <c r="N239" s="84"/>
      <c r="O23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39" s="27" t="str">
        <f>IF(Tab_Exante[[#This Row],[ID]]="","",Tab_Exante[[#This Row],[ID]])</f>
        <v/>
      </c>
      <c r="R239" s="29"/>
      <c r="S239" s="29" t="str">
        <f>IF(Tab_Expost[[#This Row],[Número  CE]]="","",Tab_Exante[[#This Row],[Tipo de CE]])</f>
        <v/>
      </c>
      <c r="T239" s="66"/>
      <c r="U239" s="63"/>
      <c r="V239" s="67"/>
      <c r="W239" s="75"/>
      <c r="X239" s="68"/>
      <c r="Y239" s="59"/>
      <c r="Z23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3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3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39" s="27" t="str">
        <f>IF(Tab_Exante[[#This Row],[ID]]="","",Tab_Exante[[#This Row],[ID]])</f>
        <v/>
      </c>
      <c r="AE23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39" s="26" t="str">
        <f>IFERROR(IF((1-Tab_Expost[[#This Row],[Rácio]]/Tab_Exante[[#This Row],[Rácio]])&lt;0,0,(1-Tab_Expost[[#This Row],[Rácio]]/Tab_Exante[[#This Row],[Rácio]])),"")</f>
        <v/>
      </c>
      <c r="AG239" s="26"/>
      <c r="AH23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39" s="26"/>
      <c r="AJ239" s="26"/>
      <c r="AL239" s="36">
        <f>IFERROR(Tab_Exante[[#This Row],[Área
 '[m2']]]*Tab_Poupanças[[#This Row],[Projeto - Redução das necessidades de Energia Primária '[%']]],0)</f>
        <v>0</v>
      </c>
      <c r="AM239" s="36">
        <f>IFERROR(Tab_Expost[[#This Row],[Área
 '[m2']]]*AH239,0)</f>
        <v>0</v>
      </c>
      <c r="AR239" s="20">
        <f t="shared" si="3"/>
        <v>228</v>
      </c>
    </row>
    <row r="240" spans="2:44" x14ac:dyDescent="0.2">
      <c r="B240" s="27" t="str">
        <f>IF(Tab_Exante[[#This Row],[Número  CE]]="","",_xlfn.CONCAT(Início!$G$10," | ",Início!$I$10," | ","0",AR240))</f>
        <v/>
      </c>
      <c r="C240" s="33"/>
      <c r="D240" s="29"/>
      <c r="E240" s="62"/>
      <c r="F240" s="62"/>
      <c r="G240" s="62"/>
      <c r="H240" s="63"/>
      <c r="I240" s="63"/>
      <c r="J240" s="63"/>
      <c r="K24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4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40" s="62"/>
      <c r="N240" s="84"/>
      <c r="O24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40" s="27" t="str">
        <f>IF(Tab_Exante[[#This Row],[ID]]="","",Tab_Exante[[#This Row],[ID]])</f>
        <v/>
      </c>
      <c r="R240" s="29"/>
      <c r="S240" s="29" t="str">
        <f>IF(Tab_Expost[[#This Row],[Número  CE]]="","",Tab_Exante[[#This Row],[Tipo de CE]])</f>
        <v/>
      </c>
      <c r="T240" s="66"/>
      <c r="U240" s="63"/>
      <c r="V240" s="67"/>
      <c r="W240" s="75"/>
      <c r="X240" s="68"/>
      <c r="Y240" s="59"/>
      <c r="Z24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4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4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40" s="27" t="str">
        <f>IF(Tab_Exante[[#This Row],[ID]]="","",Tab_Exante[[#This Row],[ID]])</f>
        <v/>
      </c>
      <c r="AE24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40" s="26" t="str">
        <f>IFERROR(IF((1-Tab_Expost[[#This Row],[Rácio]]/Tab_Exante[[#This Row],[Rácio]])&lt;0,0,(1-Tab_Expost[[#This Row],[Rácio]]/Tab_Exante[[#This Row],[Rácio]])),"")</f>
        <v/>
      </c>
      <c r="AG240" s="26"/>
      <c r="AH24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40" s="26"/>
      <c r="AJ240" s="26"/>
      <c r="AL240" s="36">
        <f>IFERROR(Tab_Exante[[#This Row],[Área
 '[m2']]]*Tab_Poupanças[[#This Row],[Projeto - Redução das necessidades de Energia Primária '[%']]],0)</f>
        <v>0</v>
      </c>
      <c r="AM240" s="36">
        <f>IFERROR(Tab_Expost[[#This Row],[Área
 '[m2']]]*AH240,0)</f>
        <v>0</v>
      </c>
      <c r="AR240" s="20">
        <f t="shared" si="3"/>
        <v>229</v>
      </c>
    </row>
    <row r="241" spans="2:44" x14ac:dyDescent="0.2">
      <c r="B241" s="27" t="str">
        <f>IF(Tab_Exante[[#This Row],[Número  CE]]="","",_xlfn.CONCAT(Início!$G$10," | ",Início!$I$10," | ","0",AR241))</f>
        <v/>
      </c>
      <c r="C241" s="33"/>
      <c r="D241" s="29"/>
      <c r="E241" s="62"/>
      <c r="F241" s="62"/>
      <c r="G241" s="62"/>
      <c r="H241" s="63"/>
      <c r="I241" s="63"/>
      <c r="J241" s="63"/>
      <c r="K24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4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41" s="62"/>
      <c r="N241" s="84"/>
      <c r="O24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41" s="27" t="str">
        <f>IF(Tab_Exante[[#This Row],[ID]]="","",Tab_Exante[[#This Row],[ID]])</f>
        <v/>
      </c>
      <c r="R241" s="29"/>
      <c r="S241" s="29" t="str">
        <f>IF(Tab_Expost[[#This Row],[Número  CE]]="","",Tab_Exante[[#This Row],[Tipo de CE]])</f>
        <v/>
      </c>
      <c r="T241" s="66"/>
      <c r="U241" s="63"/>
      <c r="V241" s="67"/>
      <c r="W241" s="75"/>
      <c r="X241" s="68"/>
      <c r="Y241" s="59"/>
      <c r="Z24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4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4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41" s="27" t="str">
        <f>IF(Tab_Exante[[#This Row],[ID]]="","",Tab_Exante[[#This Row],[ID]])</f>
        <v/>
      </c>
      <c r="AE24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41" s="26" t="str">
        <f>IFERROR(IF((1-Tab_Expost[[#This Row],[Rácio]]/Tab_Exante[[#This Row],[Rácio]])&lt;0,0,(1-Tab_Expost[[#This Row],[Rácio]]/Tab_Exante[[#This Row],[Rácio]])),"")</f>
        <v/>
      </c>
      <c r="AG241" s="26"/>
      <c r="AH24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41" s="26"/>
      <c r="AJ241" s="26"/>
      <c r="AL241" s="36">
        <f>IFERROR(Tab_Exante[[#This Row],[Área
 '[m2']]]*Tab_Poupanças[[#This Row],[Projeto - Redução das necessidades de Energia Primária '[%']]],0)</f>
        <v>0</v>
      </c>
      <c r="AM241" s="36">
        <f>IFERROR(Tab_Expost[[#This Row],[Área
 '[m2']]]*AH241,0)</f>
        <v>0</v>
      </c>
      <c r="AR241" s="20">
        <f t="shared" si="3"/>
        <v>230</v>
      </c>
    </row>
    <row r="242" spans="2:44" x14ac:dyDescent="0.2">
      <c r="B242" s="27" t="str">
        <f>IF(Tab_Exante[[#This Row],[Número  CE]]="","",_xlfn.CONCAT(Início!$G$10," | ",Início!$I$10," | ","0",AR242))</f>
        <v/>
      </c>
      <c r="C242" s="33"/>
      <c r="D242" s="29"/>
      <c r="E242" s="62"/>
      <c r="F242" s="62"/>
      <c r="G242" s="62"/>
      <c r="H242" s="63"/>
      <c r="I242" s="63"/>
      <c r="J242" s="63"/>
      <c r="K24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4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42" s="62"/>
      <c r="N242" s="84"/>
      <c r="O24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42" s="27" t="str">
        <f>IF(Tab_Exante[[#This Row],[ID]]="","",Tab_Exante[[#This Row],[ID]])</f>
        <v/>
      </c>
      <c r="R242" s="29"/>
      <c r="S242" s="29" t="str">
        <f>IF(Tab_Expost[[#This Row],[Número  CE]]="","",Tab_Exante[[#This Row],[Tipo de CE]])</f>
        <v/>
      </c>
      <c r="T242" s="66"/>
      <c r="U242" s="63"/>
      <c r="V242" s="67"/>
      <c r="W242" s="75"/>
      <c r="X242" s="68"/>
      <c r="Y242" s="59"/>
      <c r="Z24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4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4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42" s="27" t="str">
        <f>IF(Tab_Exante[[#This Row],[ID]]="","",Tab_Exante[[#This Row],[ID]])</f>
        <v/>
      </c>
      <c r="AE24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42" s="26" t="str">
        <f>IFERROR(IF((1-Tab_Expost[[#This Row],[Rácio]]/Tab_Exante[[#This Row],[Rácio]])&lt;0,0,(1-Tab_Expost[[#This Row],[Rácio]]/Tab_Exante[[#This Row],[Rácio]])),"")</f>
        <v/>
      </c>
      <c r="AG242" s="26"/>
      <c r="AH24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42" s="26"/>
      <c r="AJ242" s="26"/>
      <c r="AL242" s="36">
        <f>IFERROR(Tab_Exante[[#This Row],[Área
 '[m2']]]*Tab_Poupanças[[#This Row],[Projeto - Redução das necessidades de Energia Primária '[%']]],0)</f>
        <v>0</v>
      </c>
      <c r="AM242" s="36">
        <f>IFERROR(Tab_Expost[[#This Row],[Área
 '[m2']]]*AH242,0)</f>
        <v>0</v>
      </c>
      <c r="AR242" s="20">
        <f t="shared" si="3"/>
        <v>231</v>
      </c>
    </row>
    <row r="243" spans="2:44" x14ac:dyDescent="0.2">
      <c r="B243" s="27" t="str">
        <f>IF(Tab_Exante[[#This Row],[Número  CE]]="","",_xlfn.CONCAT(Início!$G$10," | ",Início!$I$10," | ","0",AR243))</f>
        <v/>
      </c>
      <c r="C243" s="33"/>
      <c r="D243" s="29"/>
      <c r="E243" s="62"/>
      <c r="F243" s="62"/>
      <c r="G243" s="62"/>
      <c r="H243" s="63"/>
      <c r="I243" s="63"/>
      <c r="J243" s="63"/>
      <c r="K24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4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43" s="62"/>
      <c r="N243" s="84"/>
      <c r="O24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43" s="27" t="str">
        <f>IF(Tab_Exante[[#This Row],[ID]]="","",Tab_Exante[[#This Row],[ID]])</f>
        <v/>
      </c>
      <c r="R243" s="29"/>
      <c r="S243" s="29" t="str">
        <f>IF(Tab_Expost[[#This Row],[Número  CE]]="","",Tab_Exante[[#This Row],[Tipo de CE]])</f>
        <v/>
      </c>
      <c r="T243" s="66"/>
      <c r="U243" s="63"/>
      <c r="V243" s="67"/>
      <c r="W243" s="75"/>
      <c r="X243" s="68"/>
      <c r="Y243" s="59"/>
      <c r="Z24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4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4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43" s="27" t="str">
        <f>IF(Tab_Exante[[#This Row],[ID]]="","",Tab_Exante[[#This Row],[ID]])</f>
        <v/>
      </c>
      <c r="AE24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43" s="26" t="str">
        <f>IFERROR(IF((1-Tab_Expost[[#This Row],[Rácio]]/Tab_Exante[[#This Row],[Rácio]])&lt;0,0,(1-Tab_Expost[[#This Row],[Rácio]]/Tab_Exante[[#This Row],[Rácio]])),"")</f>
        <v/>
      </c>
      <c r="AG243" s="26"/>
      <c r="AH24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43" s="26"/>
      <c r="AJ243" s="26"/>
      <c r="AL243" s="36">
        <f>IFERROR(Tab_Exante[[#This Row],[Área
 '[m2']]]*Tab_Poupanças[[#This Row],[Projeto - Redução das necessidades de Energia Primária '[%']]],0)</f>
        <v>0</v>
      </c>
      <c r="AM243" s="36">
        <f>IFERROR(Tab_Expost[[#This Row],[Área
 '[m2']]]*AH243,0)</f>
        <v>0</v>
      </c>
      <c r="AR243" s="20">
        <f t="shared" si="3"/>
        <v>232</v>
      </c>
    </row>
    <row r="244" spans="2:44" x14ac:dyDescent="0.2">
      <c r="B244" s="27" t="str">
        <f>IF(Tab_Exante[[#This Row],[Número  CE]]="","",_xlfn.CONCAT(Início!$G$10," | ",Início!$I$10," | ","0",AR244))</f>
        <v/>
      </c>
      <c r="C244" s="33"/>
      <c r="D244" s="29"/>
      <c r="E244" s="62"/>
      <c r="F244" s="62"/>
      <c r="G244" s="62"/>
      <c r="H244" s="63"/>
      <c r="I244" s="63"/>
      <c r="J244" s="63"/>
      <c r="K24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4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44" s="62"/>
      <c r="N244" s="84"/>
      <c r="O24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44" s="27" t="str">
        <f>IF(Tab_Exante[[#This Row],[ID]]="","",Tab_Exante[[#This Row],[ID]])</f>
        <v/>
      </c>
      <c r="R244" s="29"/>
      <c r="S244" s="29" t="str">
        <f>IF(Tab_Expost[[#This Row],[Número  CE]]="","",Tab_Exante[[#This Row],[Tipo de CE]])</f>
        <v/>
      </c>
      <c r="T244" s="66"/>
      <c r="U244" s="63"/>
      <c r="V244" s="67"/>
      <c r="W244" s="75"/>
      <c r="X244" s="68"/>
      <c r="Y244" s="59"/>
      <c r="Z24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4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4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44" s="27" t="str">
        <f>IF(Tab_Exante[[#This Row],[ID]]="","",Tab_Exante[[#This Row],[ID]])</f>
        <v/>
      </c>
      <c r="AE24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44" s="26" t="str">
        <f>IFERROR(IF((1-Tab_Expost[[#This Row],[Rácio]]/Tab_Exante[[#This Row],[Rácio]])&lt;0,0,(1-Tab_Expost[[#This Row],[Rácio]]/Tab_Exante[[#This Row],[Rácio]])),"")</f>
        <v/>
      </c>
      <c r="AG244" s="26"/>
      <c r="AH24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44" s="26"/>
      <c r="AJ244" s="26"/>
      <c r="AL244" s="36">
        <f>IFERROR(Tab_Exante[[#This Row],[Área
 '[m2']]]*Tab_Poupanças[[#This Row],[Projeto - Redução das necessidades de Energia Primária '[%']]],0)</f>
        <v>0</v>
      </c>
      <c r="AM244" s="36">
        <f>IFERROR(Tab_Expost[[#This Row],[Área
 '[m2']]]*AH244,0)</f>
        <v>0</v>
      </c>
      <c r="AR244" s="20">
        <f t="shared" si="3"/>
        <v>233</v>
      </c>
    </row>
    <row r="245" spans="2:44" x14ac:dyDescent="0.2">
      <c r="B245" s="27" t="str">
        <f>IF(Tab_Exante[[#This Row],[Número  CE]]="","",_xlfn.CONCAT(Início!$G$10," | ",Início!$I$10," | ","0",AR245))</f>
        <v/>
      </c>
      <c r="C245" s="33"/>
      <c r="D245" s="29"/>
      <c r="E245" s="62"/>
      <c r="F245" s="62"/>
      <c r="G245" s="62"/>
      <c r="H245" s="63"/>
      <c r="I245" s="63"/>
      <c r="J245" s="63"/>
      <c r="K24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4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45" s="62"/>
      <c r="N245" s="84"/>
      <c r="O24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45" s="27" t="str">
        <f>IF(Tab_Exante[[#This Row],[ID]]="","",Tab_Exante[[#This Row],[ID]])</f>
        <v/>
      </c>
      <c r="R245" s="29"/>
      <c r="S245" s="29" t="str">
        <f>IF(Tab_Expost[[#This Row],[Número  CE]]="","",Tab_Exante[[#This Row],[Tipo de CE]])</f>
        <v/>
      </c>
      <c r="T245" s="66"/>
      <c r="U245" s="63"/>
      <c r="V245" s="67"/>
      <c r="W245" s="75"/>
      <c r="X245" s="68"/>
      <c r="Y245" s="59"/>
      <c r="Z24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4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4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45" s="27" t="str">
        <f>IF(Tab_Exante[[#This Row],[ID]]="","",Tab_Exante[[#This Row],[ID]])</f>
        <v/>
      </c>
      <c r="AE24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45" s="26" t="str">
        <f>IFERROR(IF((1-Tab_Expost[[#This Row],[Rácio]]/Tab_Exante[[#This Row],[Rácio]])&lt;0,0,(1-Tab_Expost[[#This Row],[Rácio]]/Tab_Exante[[#This Row],[Rácio]])),"")</f>
        <v/>
      </c>
      <c r="AG245" s="26"/>
      <c r="AH24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45" s="26"/>
      <c r="AJ245" s="26"/>
      <c r="AL245" s="36">
        <f>IFERROR(Tab_Exante[[#This Row],[Área
 '[m2']]]*Tab_Poupanças[[#This Row],[Projeto - Redução das necessidades de Energia Primária '[%']]],0)</f>
        <v>0</v>
      </c>
      <c r="AM245" s="36">
        <f>IFERROR(Tab_Expost[[#This Row],[Área
 '[m2']]]*AH245,0)</f>
        <v>0</v>
      </c>
      <c r="AR245" s="20">
        <f t="shared" si="3"/>
        <v>234</v>
      </c>
    </row>
    <row r="246" spans="2:44" x14ac:dyDescent="0.2">
      <c r="B246" s="27" t="str">
        <f>IF(Tab_Exante[[#This Row],[Número  CE]]="","",_xlfn.CONCAT(Início!$G$10," | ",Início!$I$10," | ","0",AR246))</f>
        <v/>
      </c>
      <c r="C246" s="33"/>
      <c r="D246" s="29"/>
      <c r="E246" s="62"/>
      <c r="F246" s="62"/>
      <c r="G246" s="62"/>
      <c r="H246" s="63"/>
      <c r="I246" s="63"/>
      <c r="J246" s="63"/>
      <c r="K24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4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46" s="62"/>
      <c r="N246" s="84"/>
      <c r="O24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46" s="27" t="str">
        <f>IF(Tab_Exante[[#This Row],[ID]]="","",Tab_Exante[[#This Row],[ID]])</f>
        <v/>
      </c>
      <c r="R246" s="29"/>
      <c r="S246" s="29" t="str">
        <f>IF(Tab_Expost[[#This Row],[Número  CE]]="","",Tab_Exante[[#This Row],[Tipo de CE]])</f>
        <v/>
      </c>
      <c r="T246" s="66"/>
      <c r="U246" s="63"/>
      <c r="V246" s="67"/>
      <c r="W246" s="75"/>
      <c r="X246" s="68"/>
      <c r="Y246" s="59"/>
      <c r="Z24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4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4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46" s="27" t="str">
        <f>IF(Tab_Exante[[#This Row],[ID]]="","",Tab_Exante[[#This Row],[ID]])</f>
        <v/>
      </c>
      <c r="AE24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46" s="26" t="str">
        <f>IFERROR(IF((1-Tab_Expost[[#This Row],[Rácio]]/Tab_Exante[[#This Row],[Rácio]])&lt;0,0,(1-Tab_Expost[[#This Row],[Rácio]]/Tab_Exante[[#This Row],[Rácio]])),"")</f>
        <v/>
      </c>
      <c r="AG246" s="26"/>
      <c r="AH24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46" s="26"/>
      <c r="AJ246" s="26"/>
      <c r="AL246" s="36">
        <f>IFERROR(Tab_Exante[[#This Row],[Área
 '[m2']]]*Tab_Poupanças[[#This Row],[Projeto - Redução das necessidades de Energia Primária '[%']]],0)</f>
        <v>0</v>
      </c>
      <c r="AM246" s="36">
        <f>IFERROR(Tab_Expost[[#This Row],[Área
 '[m2']]]*AH246,0)</f>
        <v>0</v>
      </c>
      <c r="AR246" s="20">
        <f t="shared" si="3"/>
        <v>235</v>
      </c>
    </row>
    <row r="247" spans="2:44" x14ac:dyDescent="0.2">
      <c r="B247" s="27" t="str">
        <f>IF(Tab_Exante[[#This Row],[Número  CE]]="","",_xlfn.CONCAT(Início!$G$10," | ",Início!$I$10," | ","0",AR247))</f>
        <v/>
      </c>
      <c r="C247" s="33"/>
      <c r="D247" s="29"/>
      <c r="E247" s="62"/>
      <c r="F247" s="62"/>
      <c r="G247" s="62"/>
      <c r="H247" s="63"/>
      <c r="I247" s="63"/>
      <c r="J247" s="63"/>
      <c r="K24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4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47" s="62"/>
      <c r="N247" s="84"/>
      <c r="O24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47" s="27" t="str">
        <f>IF(Tab_Exante[[#This Row],[ID]]="","",Tab_Exante[[#This Row],[ID]])</f>
        <v/>
      </c>
      <c r="R247" s="29"/>
      <c r="S247" s="29" t="str">
        <f>IF(Tab_Expost[[#This Row],[Número  CE]]="","",Tab_Exante[[#This Row],[Tipo de CE]])</f>
        <v/>
      </c>
      <c r="T247" s="66"/>
      <c r="U247" s="63"/>
      <c r="V247" s="67"/>
      <c r="W247" s="75"/>
      <c r="X247" s="68"/>
      <c r="Y247" s="59"/>
      <c r="Z24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4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4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47" s="27" t="str">
        <f>IF(Tab_Exante[[#This Row],[ID]]="","",Tab_Exante[[#This Row],[ID]])</f>
        <v/>
      </c>
      <c r="AE24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47" s="26" t="str">
        <f>IFERROR(IF((1-Tab_Expost[[#This Row],[Rácio]]/Tab_Exante[[#This Row],[Rácio]])&lt;0,0,(1-Tab_Expost[[#This Row],[Rácio]]/Tab_Exante[[#This Row],[Rácio]])),"")</f>
        <v/>
      </c>
      <c r="AG247" s="26"/>
      <c r="AH24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47" s="26"/>
      <c r="AJ247" s="26"/>
      <c r="AL247" s="36">
        <f>IFERROR(Tab_Exante[[#This Row],[Área
 '[m2']]]*Tab_Poupanças[[#This Row],[Projeto - Redução das necessidades de Energia Primária '[%']]],0)</f>
        <v>0</v>
      </c>
      <c r="AM247" s="36">
        <f>IFERROR(Tab_Expost[[#This Row],[Área
 '[m2']]]*AH247,0)</f>
        <v>0</v>
      </c>
      <c r="AR247" s="20">
        <f t="shared" si="3"/>
        <v>236</v>
      </c>
    </row>
    <row r="248" spans="2:44" x14ac:dyDescent="0.2">
      <c r="B248" s="27" t="str">
        <f>IF(Tab_Exante[[#This Row],[Número  CE]]="","",_xlfn.CONCAT(Início!$G$10," | ",Início!$I$10," | ","0",AR248))</f>
        <v/>
      </c>
      <c r="C248" s="33"/>
      <c r="D248" s="29"/>
      <c r="E248" s="62"/>
      <c r="F248" s="62"/>
      <c r="G248" s="62"/>
      <c r="H248" s="63"/>
      <c r="I248" s="63"/>
      <c r="J248" s="63"/>
      <c r="K24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4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48" s="62"/>
      <c r="N248" s="84"/>
      <c r="O24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48" s="27" t="str">
        <f>IF(Tab_Exante[[#This Row],[ID]]="","",Tab_Exante[[#This Row],[ID]])</f>
        <v/>
      </c>
      <c r="R248" s="29"/>
      <c r="S248" s="29" t="str">
        <f>IF(Tab_Expost[[#This Row],[Número  CE]]="","",Tab_Exante[[#This Row],[Tipo de CE]])</f>
        <v/>
      </c>
      <c r="T248" s="66"/>
      <c r="U248" s="63"/>
      <c r="V248" s="67"/>
      <c r="W248" s="75"/>
      <c r="X248" s="68"/>
      <c r="Y248" s="59"/>
      <c r="Z24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4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4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48" s="27" t="str">
        <f>IF(Tab_Exante[[#This Row],[ID]]="","",Tab_Exante[[#This Row],[ID]])</f>
        <v/>
      </c>
      <c r="AE24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48" s="26" t="str">
        <f>IFERROR(IF((1-Tab_Expost[[#This Row],[Rácio]]/Tab_Exante[[#This Row],[Rácio]])&lt;0,0,(1-Tab_Expost[[#This Row],[Rácio]]/Tab_Exante[[#This Row],[Rácio]])),"")</f>
        <v/>
      </c>
      <c r="AG248" s="26"/>
      <c r="AH24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48" s="26"/>
      <c r="AJ248" s="26"/>
      <c r="AL248" s="36">
        <f>IFERROR(Tab_Exante[[#This Row],[Área
 '[m2']]]*Tab_Poupanças[[#This Row],[Projeto - Redução das necessidades de Energia Primária '[%']]],0)</f>
        <v>0</v>
      </c>
      <c r="AM248" s="36">
        <f>IFERROR(Tab_Expost[[#This Row],[Área
 '[m2']]]*AH248,0)</f>
        <v>0</v>
      </c>
      <c r="AR248" s="20">
        <f t="shared" si="3"/>
        <v>237</v>
      </c>
    </row>
    <row r="249" spans="2:44" x14ac:dyDescent="0.2">
      <c r="B249" s="27" t="str">
        <f>IF(Tab_Exante[[#This Row],[Número  CE]]="","",_xlfn.CONCAT(Início!$G$10," | ",Início!$I$10," | ","0",AR249))</f>
        <v/>
      </c>
      <c r="C249" s="33"/>
      <c r="D249" s="29"/>
      <c r="E249" s="62"/>
      <c r="F249" s="62"/>
      <c r="G249" s="62"/>
      <c r="H249" s="63"/>
      <c r="I249" s="63"/>
      <c r="J249" s="63"/>
      <c r="K24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4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49" s="62"/>
      <c r="N249" s="84"/>
      <c r="O24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49" s="27" t="str">
        <f>IF(Tab_Exante[[#This Row],[ID]]="","",Tab_Exante[[#This Row],[ID]])</f>
        <v/>
      </c>
      <c r="R249" s="29"/>
      <c r="S249" s="29" t="str">
        <f>IF(Tab_Expost[[#This Row],[Número  CE]]="","",Tab_Exante[[#This Row],[Tipo de CE]])</f>
        <v/>
      </c>
      <c r="T249" s="66"/>
      <c r="U249" s="63"/>
      <c r="V249" s="67"/>
      <c r="W249" s="75"/>
      <c r="X249" s="68"/>
      <c r="Y249" s="59"/>
      <c r="Z24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4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4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49" s="27" t="str">
        <f>IF(Tab_Exante[[#This Row],[ID]]="","",Tab_Exante[[#This Row],[ID]])</f>
        <v/>
      </c>
      <c r="AE24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49" s="26" t="str">
        <f>IFERROR(IF((1-Tab_Expost[[#This Row],[Rácio]]/Tab_Exante[[#This Row],[Rácio]])&lt;0,0,(1-Tab_Expost[[#This Row],[Rácio]]/Tab_Exante[[#This Row],[Rácio]])),"")</f>
        <v/>
      </c>
      <c r="AG249" s="26"/>
      <c r="AH24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49" s="26"/>
      <c r="AJ249" s="26"/>
      <c r="AL249" s="36">
        <f>IFERROR(Tab_Exante[[#This Row],[Área
 '[m2']]]*Tab_Poupanças[[#This Row],[Projeto - Redução das necessidades de Energia Primária '[%']]],0)</f>
        <v>0</v>
      </c>
      <c r="AM249" s="36">
        <f>IFERROR(Tab_Expost[[#This Row],[Área
 '[m2']]]*AH249,0)</f>
        <v>0</v>
      </c>
      <c r="AR249" s="20">
        <f t="shared" si="3"/>
        <v>238</v>
      </c>
    </row>
    <row r="250" spans="2:44" x14ac:dyDescent="0.2">
      <c r="B250" s="27" t="str">
        <f>IF(Tab_Exante[[#This Row],[Número  CE]]="","",_xlfn.CONCAT(Início!$G$10," | ",Início!$I$10," | ","0",AR250))</f>
        <v/>
      </c>
      <c r="C250" s="33"/>
      <c r="D250" s="29"/>
      <c r="E250" s="62"/>
      <c r="F250" s="62"/>
      <c r="G250" s="62"/>
      <c r="H250" s="63"/>
      <c r="I250" s="63"/>
      <c r="J250" s="63"/>
      <c r="K25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5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50" s="62"/>
      <c r="N250" s="84"/>
      <c r="O25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50" s="27" t="str">
        <f>IF(Tab_Exante[[#This Row],[ID]]="","",Tab_Exante[[#This Row],[ID]])</f>
        <v/>
      </c>
      <c r="R250" s="29"/>
      <c r="S250" s="29" t="str">
        <f>IF(Tab_Expost[[#This Row],[Número  CE]]="","",Tab_Exante[[#This Row],[Tipo de CE]])</f>
        <v/>
      </c>
      <c r="T250" s="66"/>
      <c r="U250" s="63"/>
      <c r="V250" s="67"/>
      <c r="W250" s="75"/>
      <c r="X250" s="68"/>
      <c r="Y250" s="59"/>
      <c r="Z25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5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5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50" s="27" t="str">
        <f>IF(Tab_Exante[[#This Row],[ID]]="","",Tab_Exante[[#This Row],[ID]])</f>
        <v/>
      </c>
      <c r="AE25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50" s="26" t="str">
        <f>IFERROR(IF((1-Tab_Expost[[#This Row],[Rácio]]/Tab_Exante[[#This Row],[Rácio]])&lt;0,0,(1-Tab_Expost[[#This Row],[Rácio]]/Tab_Exante[[#This Row],[Rácio]])),"")</f>
        <v/>
      </c>
      <c r="AG250" s="26"/>
      <c r="AH25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50" s="26"/>
      <c r="AJ250" s="26"/>
      <c r="AL250" s="36">
        <f>IFERROR(Tab_Exante[[#This Row],[Área
 '[m2']]]*Tab_Poupanças[[#This Row],[Projeto - Redução das necessidades de Energia Primária '[%']]],0)</f>
        <v>0</v>
      </c>
      <c r="AM250" s="36">
        <f>IFERROR(Tab_Expost[[#This Row],[Área
 '[m2']]]*AH250,0)</f>
        <v>0</v>
      </c>
      <c r="AR250" s="20">
        <f t="shared" si="3"/>
        <v>239</v>
      </c>
    </row>
    <row r="251" spans="2:44" x14ac:dyDescent="0.2">
      <c r="B251" s="27" t="str">
        <f>IF(Tab_Exante[[#This Row],[Número  CE]]="","",_xlfn.CONCAT(Início!$G$10," | ",Início!$I$10," | ","0",AR251))</f>
        <v/>
      </c>
      <c r="C251" s="33"/>
      <c r="D251" s="29"/>
      <c r="E251" s="62"/>
      <c r="F251" s="62"/>
      <c r="G251" s="62"/>
      <c r="H251" s="63"/>
      <c r="I251" s="63"/>
      <c r="J251" s="63"/>
      <c r="K25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5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51" s="62"/>
      <c r="N251" s="84"/>
      <c r="O25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51" s="27" t="str">
        <f>IF(Tab_Exante[[#This Row],[ID]]="","",Tab_Exante[[#This Row],[ID]])</f>
        <v/>
      </c>
      <c r="R251" s="29"/>
      <c r="S251" s="29" t="str">
        <f>IF(Tab_Expost[[#This Row],[Número  CE]]="","",Tab_Exante[[#This Row],[Tipo de CE]])</f>
        <v/>
      </c>
      <c r="T251" s="66"/>
      <c r="U251" s="63"/>
      <c r="V251" s="67"/>
      <c r="W251" s="75"/>
      <c r="X251" s="68"/>
      <c r="Y251" s="59"/>
      <c r="Z25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5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5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51" s="27" t="str">
        <f>IF(Tab_Exante[[#This Row],[ID]]="","",Tab_Exante[[#This Row],[ID]])</f>
        <v/>
      </c>
      <c r="AE25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51" s="26" t="str">
        <f>IFERROR(IF((1-Tab_Expost[[#This Row],[Rácio]]/Tab_Exante[[#This Row],[Rácio]])&lt;0,0,(1-Tab_Expost[[#This Row],[Rácio]]/Tab_Exante[[#This Row],[Rácio]])),"")</f>
        <v/>
      </c>
      <c r="AG251" s="26"/>
      <c r="AH25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51" s="26"/>
      <c r="AJ251" s="26"/>
      <c r="AL251" s="36">
        <f>IFERROR(Tab_Exante[[#This Row],[Área
 '[m2']]]*Tab_Poupanças[[#This Row],[Projeto - Redução das necessidades de Energia Primária '[%']]],0)</f>
        <v>0</v>
      </c>
      <c r="AM251" s="36">
        <f>IFERROR(Tab_Expost[[#This Row],[Área
 '[m2']]]*AH251,0)</f>
        <v>0</v>
      </c>
      <c r="AR251" s="20">
        <f t="shared" si="3"/>
        <v>240</v>
      </c>
    </row>
    <row r="252" spans="2:44" x14ac:dyDescent="0.2">
      <c r="B252" s="27" t="str">
        <f>IF(Tab_Exante[[#This Row],[Número  CE]]="","",_xlfn.CONCAT(Início!$G$10," | ",Início!$I$10," | ","0",AR252))</f>
        <v/>
      </c>
      <c r="C252" s="33"/>
      <c r="D252" s="29"/>
      <c r="E252" s="62"/>
      <c r="F252" s="62"/>
      <c r="G252" s="62"/>
      <c r="H252" s="63"/>
      <c r="I252" s="63"/>
      <c r="J252" s="63"/>
      <c r="K25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5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52" s="62"/>
      <c r="N252" s="84"/>
      <c r="O25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52" s="27" t="str">
        <f>IF(Tab_Exante[[#This Row],[ID]]="","",Tab_Exante[[#This Row],[ID]])</f>
        <v/>
      </c>
      <c r="R252" s="29"/>
      <c r="S252" s="29" t="str">
        <f>IF(Tab_Expost[[#This Row],[Número  CE]]="","",Tab_Exante[[#This Row],[Tipo de CE]])</f>
        <v/>
      </c>
      <c r="T252" s="66"/>
      <c r="U252" s="63"/>
      <c r="V252" s="67"/>
      <c r="W252" s="75"/>
      <c r="X252" s="68"/>
      <c r="Y252" s="59"/>
      <c r="Z25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5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5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52" s="27" t="str">
        <f>IF(Tab_Exante[[#This Row],[ID]]="","",Tab_Exante[[#This Row],[ID]])</f>
        <v/>
      </c>
      <c r="AE25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52" s="26" t="str">
        <f>IFERROR(IF((1-Tab_Expost[[#This Row],[Rácio]]/Tab_Exante[[#This Row],[Rácio]])&lt;0,0,(1-Tab_Expost[[#This Row],[Rácio]]/Tab_Exante[[#This Row],[Rácio]])),"")</f>
        <v/>
      </c>
      <c r="AG252" s="26"/>
      <c r="AH25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52" s="26"/>
      <c r="AJ252" s="26"/>
      <c r="AL252" s="36">
        <f>IFERROR(Tab_Exante[[#This Row],[Área
 '[m2']]]*Tab_Poupanças[[#This Row],[Projeto - Redução das necessidades de Energia Primária '[%']]],0)</f>
        <v>0</v>
      </c>
      <c r="AM252" s="36">
        <f>IFERROR(Tab_Expost[[#This Row],[Área
 '[m2']]]*AH252,0)</f>
        <v>0</v>
      </c>
      <c r="AR252" s="20">
        <f t="shared" si="3"/>
        <v>241</v>
      </c>
    </row>
    <row r="253" spans="2:44" x14ac:dyDescent="0.2">
      <c r="B253" s="27" t="str">
        <f>IF(Tab_Exante[[#This Row],[Número  CE]]="","",_xlfn.CONCAT(Início!$G$10," | ",Início!$I$10," | ","0",AR253))</f>
        <v/>
      </c>
      <c r="C253" s="33"/>
      <c r="D253" s="29"/>
      <c r="E253" s="62"/>
      <c r="F253" s="62"/>
      <c r="G253" s="62"/>
      <c r="H253" s="63"/>
      <c r="I253" s="63"/>
      <c r="J253" s="63"/>
      <c r="K25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5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53" s="62"/>
      <c r="N253" s="84"/>
      <c r="O25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53" s="27" t="str">
        <f>IF(Tab_Exante[[#This Row],[ID]]="","",Tab_Exante[[#This Row],[ID]])</f>
        <v/>
      </c>
      <c r="R253" s="29"/>
      <c r="S253" s="29" t="str">
        <f>IF(Tab_Expost[[#This Row],[Número  CE]]="","",Tab_Exante[[#This Row],[Tipo de CE]])</f>
        <v/>
      </c>
      <c r="T253" s="66"/>
      <c r="U253" s="63"/>
      <c r="V253" s="67"/>
      <c r="W253" s="75"/>
      <c r="X253" s="68"/>
      <c r="Y253" s="59"/>
      <c r="Z25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5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5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53" s="27" t="str">
        <f>IF(Tab_Exante[[#This Row],[ID]]="","",Tab_Exante[[#This Row],[ID]])</f>
        <v/>
      </c>
      <c r="AE25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53" s="26" t="str">
        <f>IFERROR(IF((1-Tab_Expost[[#This Row],[Rácio]]/Tab_Exante[[#This Row],[Rácio]])&lt;0,0,(1-Tab_Expost[[#This Row],[Rácio]]/Tab_Exante[[#This Row],[Rácio]])),"")</f>
        <v/>
      </c>
      <c r="AG253" s="26"/>
      <c r="AH25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53" s="26"/>
      <c r="AJ253" s="26"/>
      <c r="AL253" s="36">
        <f>IFERROR(Tab_Exante[[#This Row],[Área
 '[m2']]]*Tab_Poupanças[[#This Row],[Projeto - Redução das necessidades de Energia Primária '[%']]],0)</f>
        <v>0</v>
      </c>
      <c r="AM253" s="36">
        <f>IFERROR(Tab_Expost[[#This Row],[Área
 '[m2']]]*AH253,0)</f>
        <v>0</v>
      </c>
      <c r="AR253" s="20">
        <f t="shared" si="3"/>
        <v>242</v>
      </c>
    </row>
    <row r="254" spans="2:44" x14ac:dyDescent="0.2">
      <c r="B254" s="27" t="str">
        <f>IF(Tab_Exante[[#This Row],[Número  CE]]="","",_xlfn.CONCAT(Início!$G$10," | ",Início!$I$10," | ","0",AR254))</f>
        <v/>
      </c>
      <c r="C254" s="33"/>
      <c r="D254" s="29"/>
      <c r="E254" s="62"/>
      <c r="F254" s="62"/>
      <c r="G254" s="62"/>
      <c r="H254" s="63"/>
      <c r="I254" s="63"/>
      <c r="J254" s="63"/>
      <c r="K25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5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54" s="62"/>
      <c r="N254" s="84"/>
      <c r="O25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54" s="27" t="str">
        <f>IF(Tab_Exante[[#This Row],[ID]]="","",Tab_Exante[[#This Row],[ID]])</f>
        <v/>
      </c>
      <c r="R254" s="29"/>
      <c r="S254" s="29" t="str">
        <f>IF(Tab_Expost[[#This Row],[Número  CE]]="","",Tab_Exante[[#This Row],[Tipo de CE]])</f>
        <v/>
      </c>
      <c r="T254" s="66"/>
      <c r="U254" s="63"/>
      <c r="V254" s="67"/>
      <c r="W254" s="75"/>
      <c r="X254" s="68"/>
      <c r="Y254" s="59"/>
      <c r="Z25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5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5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54" s="27" t="str">
        <f>IF(Tab_Exante[[#This Row],[ID]]="","",Tab_Exante[[#This Row],[ID]])</f>
        <v/>
      </c>
      <c r="AE25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54" s="26" t="str">
        <f>IFERROR(IF((1-Tab_Expost[[#This Row],[Rácio]]/Tab_Exante[[#This Row],[Rácio]])&lt;0,0,(1-Tab_Expost[[#This Row],[Rácio]]/Tab_Exante[[#This Row],[Rácio]])),"")</f>
        <v/>
      </c>
      <c r="AG254" s="26"/>
      <c r="AH25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54" s="26"/>
      <c r="AJ254" s="26"/>
      <c r="AL254" s="36">
        <f>IFERROR(Tab_Exante[[#This Row],[Área
 '[m2']]]*Tab_Poupanças[[#This Row],[Projeto - Redução das necessidades de Energia Primária '[%']]],0)</f>
        <v>0</v>
      </c>
      <c r="AM254" s="36">
        <f>IFERROR(Tab_Expost[[#This Row],[Área
 '[m2']]]*AH254,0)</f>
        <v>0</v>
      </c>
      <c r="AR254" s="20">
        <f t="shared" si="3"/>
        <v>243</v>
      </c>
    </row>
    <row r="255" spans="2:44" x14ac:dyDescent="0.2">
      <c r="B255" s="27" t="str">
        <f>IF(Tab_Exante[[#This Row],[Número  CE]]="","",_xlfn.CONCAT(Início!$G$10," | ",Início!$I$10," | ","0",AR255))</f>
        <v/>
      </c>
      <c r="C255" s="33"/>
      <c r="D255" s="29"/>
      <c r="E255" s="62"/>
      <c r="F255" s="62"/>
      <c r="G255" s="62"/>
      <c r="H255" s="63"/>
      <c r="I255" s="63"/>
      <c r="J255" s="63"/>
      <c r="K25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5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55" s="62"/>
      <c r="N255" s="84"/>
      <c r="O25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55" s="27" t="str">
        <f>IF(Tab_Exante[[#This Row],[ID]]="","",Tab_Exante[[#This Row],[ID]])</f>
        <v/>
      </c>
      <c r="R255" s="29"/>
      <c r="S255" s="29" t="str">
        <f>IF(Tab_Expost[[#This Row],[Número  CE]]="","",Tab_Exante[[#This Row],[Tipo de CE]])</f>
        <v/>
      </c>
      <c r="T255" s="66"/>
      <c r="U255" s="63"/>
      <c r="V255" s="67"/>
      <c r="W255" s="75"/>
      <c r="X255" s="68"/>
      <c r="Y255" s="59"/>
      <c r="Z25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5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5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55" s="27" t="str">
        <f>IF(Tab_Exante[[#This Row],[ID]]="","",Tab_Exante[[#This Row],[ID]])</f>
        <v/>
      </c>
      <c r="AE25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55" s="26" t="str">
        <f>IFERROR(IF((1-Tab_Expost[[#This Row],[Rácio]]/Tab_Exante[[#This Row],[Rácio]])&lt;0,0,(1-Tab_Expost[[#This Row],[Rácio]]/Tab_Exante[[#This Row],[Rácio]])),"")</f>
        <v/>
      </c>
      <c r="AG255" s="26"/>
      <c r="AH25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55" s="26"/>
      <c r="AJ255" s="26"/>
      <c r="AL255" s="36">
        <f>IFERROR(Tab_Exante[[#This Row],[Área
 '[m2']]]*Tab_Poupanças[[#This Row],[Projeto - Redução das necessidades de Energia Primária '[%']]],0)</f>
        <v>0</v>
      </c>
      <c r="AM255" s="36">
        <f>IFERROR(Tab_Expost[[#This Row],[Área
 '[m2']]]*AH255,0)</f>
        <v>0</v>
      </c>
      <c r="AR255" s="20">
        <f t="shared" si="3"/>
        <v>244</v>
      </c>
    </row>
    <row r="256" spans="2:44" x14ac:dyDescent="0.2">
      <c r="B256" s="27" t="str">
        <f>IF(Tab_Exante[[#This Row],[Número  CE]]="","",_xlfn.CONCAT(Início!$G$10," | ",Início!$I$10," | ","0",AR256))</f>
        <v/>
      </c>
      <c r="C256" s="33"/>
      <c r="D256" s="29"/>
      <c r="E256" s="62"/>
      <c r="F256" s="62"/>
      <c r="G256" s="62"/>
      <c r="H256" s="63"/>
      <c r="I256" s="63"/>
      <c r="J256" s="63"/>
      <c r="K25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5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56" s="62"/>
      <c r="N256" s="84"/>
      <c r="O25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56" s="27" t="str">
        <f>IF(Tab_Exante[[#This Row],[ID]]="","",Tab_Exante[[#This Row],[ID]])</f>
        <v/>
      </c>
      <c r="R256" s="29"/>
      <c r="S256" s="29" t="str">
        <f>IF(Tab_Expost[[#This Row],[Número  CE]]="","",Tab_Exante[[#This Row],[Tipo de CE]])</f>
        <v/>
      </c>
      <c r="T256" s="66"/>
      <c r="U256" s="63"/>
      <c r="V256" s="67"/>
      <c r="W256" s="75"/>
      <c r="X256" s="68"/>
      <c r="Y256" s="59"/>
      <c r="Z25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5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5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56" s="27" t="str">
        <f>IF(Tab_Exante[[#This Row],[ID]]="","",Tab_Exante[[#This Row],[ID]])</f>
        <v/>
      </c>
      <c r="AE25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56" s="26" t="str">
        <f>IFERROR(IF((1-Tab_Expost[[#This Row],[Rácio]]/Tab_Exante[[#This Row],[Rácio]])&lt;0,0,(1-Tab_Expost[[#This Row],[Rácio]]/Tab_Exante[[#This Row],[Rácio]])),"")</f>
        <v/>
      </c>
      <c r="AG256" s="26"/>
      <c r="AH25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56" s="26"/>
      <c r="AJ256" s="26"/>
      <c r="AL256" s="36">
        <f>IFERROR(Tab_Exante[[#This Row],[Área
 '[m2']]]*Tab_Poupanças[[#This Row],[Projeto - Redução das necessidades de Energia Primária '[%']]],0)</f>
        <v>0</v>
      </c>
      <c r="AM256" s="36">
        <f>IFERROR(Tab_Expost[[#This Row],[Área
 '[m2']]]*AH256,0)</f>
        <v>0</v>
      </c>
      <c r="AR256" s="20">
        <f t="shared" si="3"/>
        <v>245</v>
      </c>
    </row>
    <row r="257" spans="2:44" x14ac:dyDescent="0.2">
      <c r="B257" s="27" t="str">
        <f>IF(Tab_Exante[[#This Row],[Número  CE]]="","",_xlfn.CONCAT(Início!$G$10," | ",Início!$I$10," | ","0",AR257))</f>
        <v/>
      </c>
      <c r="C257" s="33"/>
      <c r="D257" s="29"/>
      <c r="E257" s="62"/>
      <c r="F257" s="62"/>
      <c r="G257" s="62"/>
      <c r="H257" s="63"/>
      <c r="I257" s="63"/>
      <c r="J257" s="63"/>
      <c r="K25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5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57" s="62"/>
      <c r="N257" s="84"/>
      <c r="O25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57" s="27" t="str">
        <f>IF(Tab_Exante[[#This Row],[ID]]="","",Tab_Exante[[#This Row],[ID]])</f>
        <v/>
      </c>
      <c r="R257" s="29"/>
      <c r="S257" s="29" t="str">
        <f>IF(Tab_Expost[[#This Row],[Número  CE]]="","",Tab_Exante[[#This Row],[Tipo de CE]])</f>
        <v/>
      </c>
      <c r="T257" s="63"/>
      <c r="U257" s="63"/>
      <c r="V257" s="63"/>
      <c r="W257" s="74"/>
      <c r="X257" s="68"/>
      <c r="Y257" s="59"/>
      <c r="Z25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5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5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57" s="27" t="str">
        <f>IF(Tab_Exante[[#This Row],[ID]]="","",Tab_Exante[[#This Row],[ID]])</f>
        <v/>
      </c>
      <c r="AE25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57" s="26" t="str">
        <f>IFERROR(IF((1-Tab_Expost[[#This Row],[Rácio]]/Tab_Exante[[#This Row],[Rácio]])&lt;0,0,(1-Tab_Expost[[#This Row],[Rácio]]/Tab_Exante[[#This Row],[Rácio]])),"")</f>
        <v/>
      </c>
      <c r="AG257" s="26"/>
      <c r="AH25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57" s="26"/>
      <c r="AJ257" s="26"/>
      <c r="AL257" s="36">
        <f>IFERROR(Tab_Exante[[#This Row],[Área
 '[m2']]]*Tab_Poupanças[[#This Row],[Projeto - Redução das necessidades de Energia Primária '[%']]],0)</f>
        <v>0</v>
      </c>
      <c r="AM257" s="36">
        <f>IFERROR(Tab_Expost[[#This Row],[Área
 '[m2']]]*AH257,0)</f>
        <v>0</v>
      </c>
      <c r="AR257" s="20">
        <f t="shared" si="3"/>
        <v>246</v>
      </c>
    </row>
    <row r="258" spans="2:44" x14ac:dyDescent="0.2">
      <c r="B258" s="27" t="str">
        <f>IF(Tab_Exante[[#This Row],[Número  CE]]="","",_xlfn.CONCAT(Início!$G$10," | ",Início!$I$10," | ","0",AR258))</f>
        <v/>
      </c>
      <c r="C258" s="33"/>
      <c r="D258" s="29"/>
      <c r="E258" s="62"/>
      <c r="F258" s="62"/>
      <c r="G258" s="62"/>
      <c r="H258" s="63"/>
      <c r="I258" s="63"/>
      <c r="J258" s="63"/>
      <c r="K25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5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58" s="62"/>
      <c r="N258" s="84"/>
      <c r="O25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58" s="27" t="str">
        <f>IF(Tab_Exante[[#This Row],[ID]]="","",Tab_Exante[[#This Row],[ID]])</f>
        <v/>
      </c>
      <c r="R258" s="29"/>
      <c r="S258" s="29" t="str">
        <f>IF(Tab_Expost[[#This Row],[Número  CE]]="","",Tab_Exante[[#This Row],[Tipo de CE]])</f>
        <v/>
      </c>
      <c r="T258" s="63"/>
      <c r="U258" s="63"/>
      <c r="V258" s="63"/>
      <c r="W258" s="74"/>
      <c r="X258" s="68"/>
      <c r="Y258" s="59"/>
      <c r="Z25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5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5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58" s="27" t="str">
        <f>IF(Tab_Exante[[#This Row],[ID]]="","",Tab_Exante[[#This Row],[ID]])</f>
        <v/>
      </c>
      <c r="AE25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58" s="26" t="str">
        <f>IFERROR(IF((1-Tab_Expost[[#This Row],[Rácio]]/Tab_Exante[[#This Row],[Rácio]])&lt;0,0,(1-Tab_Expost[[#This Row],[Rácio]]/Tab_Exante[[#This Row],[Rácio]])),"")</f>
        <v/>
      </c>
      <c r="AG258" s="26"/>
      <c r="AH25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58" s="26"/>
      <c r="AJ258" s="26"/>
      <c r="AL258" s="36">
        <f>IFERROR(Tab_Exante[[#This Row],[Área
 '[m2']]]*Tab_Poupanças[[#This Row],[Projeto - Redução das necessidades de Energia Primária '[%']]],0)</f>
        <v>0</v>
      </c>
      <c r="AM258" s="36">
        <f>IFERROR(Tab_Expost[[#This Row],[Área
 '[m2']]]*AH258,0)</f>
        <v>0</v>
      </c>
      <c r="AR258" s="20">
        <f t="shared" si="3"/>
        <v>247</v>
      </c>
    </row>
    <row r="259" spans="2:44" x14ac:dyDescent="0.2">
      <c r="B259" s="27" t="str">
        <f>IF(Tab_Exante[[#This Row],[Número  CE]]="","",_xlfn.CONCAT(Início!$G$10," | ",Início!$I$10," | ","0",AR259))</f>
        <v/>
      </c>
      <c r="C259" s="33"/>
      <c r="D259" s="29"/>
      <c r="E259" s="62"/>
      <c r="F259" s="62"/>
      <c r="G259" s="62"/>
      <c r="H259" s="63"/>
      <c r="I259" s="63"/>
      <c r="J259" s="63"/>
      <c r="K25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5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59" s="62"/>
      <c r="N259" s="84"/>
      <c r="O25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59" s="27" t="str">
        <f>IF(Tab_Exante[[#This Row],[ID]]="","",Tab_Exante[[#This Row],[ID]])</f>
        <v/>
      </c>
      <c r="R259" s="29"/>
      <c r="S259" s="29" t="str">
        <f>IF(Tab_Expost[[#This Row],[Número  CE]]="","",Tab_Exante[[#This Row],[Tipo de CE]])</f>
        <v/>
      </c>
      <c r="T259" s="63"/>
      <c r="U259" s="63"/>
      <c r="V259" s="63"/>
      <c r="W259" s="74"/>
      <c r="X259" s="68"/>
      <c r="Y259" s="59"/>
      <c r="Z25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5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5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59" s="27" t="str">
        <f>IF(Tab_Exante[[#This Row],[ID]]="","",Tab_Exante[[#This Row],[ID]])</f>
        <v/>
      </c>
      <c r="AE25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59" s="26" t="str">
        <f>IFERROR(IF((1-Tab_Expost[[#This Row],[Rácio]]/Tab_Exante[[#This Row],[Rácio]])&lt;0,0,(1-Tab_Expost[[#This Row],[Rácio]]/Tab_Exante[[#This Row],[Rácio]])),"")</f>
        <v/>
      </c>
      <c r="AG259" s="26"/>
      <c r="AH25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59" s="26"/>
      <c r="AJ259" s="26"/>
      <c r="AL259" s="36">
        <f>IFERROR(Tab_Exante[[#This Row],[Área
 '[m2']]]*Tab_Poupanças[[#This Row],[Projeto - Redução das necessidades de Energia Primária '[%']]],0)</f>
        <v>0</v>
      </c>
      <c r="AM259" s="36">
        <f>IFERROR(Tab_Expost[[#This Row],[Área
 '[m2']]]*AH259,0)</f>
        <v>0</v>
      </c>
      <c r="AR259" s="20">
        <f t="shared" si="3"/>
        <v>248</v>
      </c>
    </row>
    <row r="260" spans="2:44" x14ac:dyDescent="0.2">
      <c r="B260" s="27" t="str">
        <f>IF(Tab_Exante[[#This Row],[Número  CE]]="","",_xlfn.CONCAT(Início!$G$10," | ",Início!$I$10," | ","0",AR260))</f>
        <v/>
      </c>
      <c r="C260" s="33"/>
      <c r="D260" s="29"/>
      <c r="E260" s="62"/>
      <c r="F260" s="62"/>
      <c r="G260" s="62"/>
      <c r="H260" s="63"/>
      <c r="I260" s="63"/>
      <c r="J260" s="63"/>
      <c r="K26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6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60" s="62"/>
      <c r="N260" s="84"/>
      <c r="O26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60" s="27" t="str">
        <f>IF(Tab_Exante[[#This Row],[ID]]="","",Tab_Exante[[#This Row],[ID]])</f>
        <v/>
      </c>
      <c r="R260" s="29"/>
      <c r="S260" s="29" t="str">
        <f>IF(Tab_Expost[[#This Row],[Número  CE]]="","",Tab_Exante[[#This Row],[Tipo de CE]])</f>
        <v/>
      </c>
      <c r="T260" s="63"/>
      <c r="U260" s="63"/>
      <c r="V260" s="63"/>
      <c r="W260" s="74"/>
      <c r="X260" s="68"/>
      <c r="Y260" s="59"/>
      <c r="Z26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6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6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60" s="27" t="str">
        <f>IF(Tab_Exante[[#This Row],[ID]]="","",Tab_Exante[[#This Row],[ID]])</f>
        <v/>
      </c>
      <c r="AE26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60" s="26" t="str">
        <f>IFERROR(IF((1-Tab_Expost[[#This Row],[Rácio]]/Tab_Exante[[#This Row],[Rácio]])&lt;0,0,(1-Tab_Expost[[#This Row],[Rácio]]/Tab_Exante[[#This Row],[Rácio]])),"")</f>
        <v/>
      </c>
      <c r="AG260" s="26"/>
      <c r="AH26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60" s="26"/>
      <c r="AJ260" s="26"/>
      <c r="AL260" s="36">
        <f>IFERROR(Tab_Exante[[#This Row],[Área
 '[m2']]]*Tab_Poupanças[[#This Row],[Projeto - Redução das necessidades de Energia Primária '[%']]],0)</f>
        <v>0</v>
      </c>
      <c r="AM260" s="36">
        <f>IFERROR(Tab_Expost[[#This Row],[Área
 '[m2']]]*AH260,0)</f>
        <v>0</v>
      </c>
      <c r="AR260" s="20">
        <f t="shared" si="3"/>
        <v>249</v>
      </c>
    </row>
    <row r="261" spans="2:44" x14ac:dyDescent="0.2">
      <c r="B261" s="27" t="str">
        <f>IF(Tab_Exante[[#This Row],[Número  CE]]="","",_xlfn.CONCAT(Início!$G$10," | ",Início!$I$10," | ","0",AR261))</f>
        <v/>
      </c>
      <c r="C261" s="33"/>
      <c r="D261" s="29"/>
      <c r="E261" s="62"/>
      <c r="F261" s="62"/>
      <c r="G261" s="62"/>
      <c r="H261" s="63"/>
      <c r="I261" s="63"/>
      <c r="J261" s="63"/>
      <c r="K26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6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61" s="62"/>
      <c r="N261" s="84"/>
      <c r="O26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61" s="27" t="str">
        <f>IF(Tab_Exante[[#This Row],[ID]]="","",Tab_Exante[[#This Row],[ID]])</f>
        <v/>
      </c>
      <c r="R261" s="29"/>
      <c r="S261" s="29" t="str">
        <f>IF(Tab_Expost[[#This Row],[Número  CE]]="","",Tab_Exante[[#This Row],[Tipo de CE]])</f>
        <v/>
      </c>
      <c r="T261" s="63"/>
      <c r="U261" s="63"/>
      <c r="V261" s="63"/>
      <c r="W261" s="74"/>
      <c r="X261" s="68"/>
      <c r="Y261" s="59"/>
      <c r="Z26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6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6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61" s="27" t="str">
        <f>IF(Tab_Exante[[#This Row],[ID]]="","",Tab_Exante[[#This Row],[ID]])</f>
        <v/>
      </c>
      <c r="AE26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61" s="26" t="str">
        <f>IFERROR(IF((1-Tab_Expost[[#This Row],[Rácio]]/Tab_Exante[[#This Row],[Rácio]])&lt;0,0,(1-Tab_Expost[[#This Row],[Rácio]]/Tab_Exante[[#This Row],[Rácio]])),"")</f>
        <v/>
      </c>
      <c r="AG261" s="26"/>
      <c r="AH26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61" s="26"/>
      <c r="AJ261" s="26"/>
      <c r="AL261" s="36">
        <f>IFERROR(Tab_Exante[[#This Row],[Área
 '[m2']]]*Tab_Poupanças[[#This Row],[Projeto - Redução das necessidades de Energia Primária '[%']]],0)</f>
        <v>0</v>
      </c>
      <c r="AM261" s="36">
        <f>IFERROR(Tab_Expost[[#This Row],[Área
 '[m2']]]*AH261,0)</f>
        <v>0</v>
      </c>
      <c r="AR261" s="20">
        <f t="shared" si="3"/>
        <v>250</v>
      </c>
    </row>
    <row r="262" spans="2:44" x14ac:dyDescent="0.2">
      <c r="B262" s="27" t="str">
        <f>IF(Tab_Exante[[#This Row],[Número  CE]]="","",_xlfn.CONCAT(Início!$G$10," | ",Início!$I$10," | ","0",AR262))</f>
        <v/>
      </c>
      <c r="C262" s="33"/>
      <c r="D262" s="29"/>
      <c r="E262" s="62"/>
      <c r="F262" s="62"/>
      <c r="G262" s="62"/>
      <c r="H262" s="63"/>
      <c r="I262" s="63"/>
      <c r="J262" s="63"/>
      <c r="K26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6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62" s="62"/>
      <c r="N262" s="84"/>
      <c r="O26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62" s="27" t="str">
        <f>IF(Tab_Exante[[#This Row],[ID]]="","",Tab_Exante[[#This Row],[ID]])</f>
        <v/>
      </c>
      <c r="R262" s="29"/>
      <c r="S262" s="29" t="str">
        <f>IF(Tab_Expost[[#This Row],[Número  CE]]="","",Tab_Exante[[#This Row],[Tipo de CE]])</f>
        <v/>
      </c>
      <c r="T262" s="63"/>
      <c r="U262" s="63"/>
      <c r="V262" s="63"/>
      <c r="W262" s="74"/>
      <c r="X262" s="68"/>
      <c r="Y262" s="59"/>
      <c r="Z26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6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6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62" s="27" t="str">
        <f>IF(Tab_Exante[[#This Row],[ID]]="","",Tab_Exante[[#This Row],[ID]])</f>
        <v/>
      </c>
      <c r="AE26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62" s="26" t="str">
        <f>IFERROR(IF((1-Tab_Expost[[#This Row],[Rácio]]/Tab_Exante[[#This Row],[Rácio]])&lt;0,0,(1-Tab_Expost[[#This Row],[Rácio]]/Tab_Exante[[#This Row],[Rácio]])),"")</f>
        <v/>
      </c>
      <c r="AG262" s="26"/>
      <c r="AH26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62" s="26"/>
      <c r="AJ262" s="26"/>
      <c r="AL262" s="36">
        <f>IFERROR(Tab_Exante[[#This Row],[Área
 '[m2']]]*Tab_Poupanças[[#This Row],[Projeto - Redução das necessidades de Energia Primária '[%']]],0)</f>
        <v>0</v>
      </c>
      <c r="AM262" s="36">
        <f>IFERROR(Tab_Expost[[#This Row],[Área
 '[m2']]]*AH262,0)</f>
        <v>0</v>
      </c>
      <c r="AR262" s="20">
        <f t="shared" si="3"/>
        <v>251</v>
      </c>
    </row>
    <row r="263" spans="2:44" x14ac:dyDescent="0.2">
      <c r="B263" s="27" t="str">
        <f>IF(Tab_Exante[[#This Row],[Número  CE]]="","",_xlfn.CONCAT(Início!$G$10," | ",Início!$I$10," | ","0",AR263))</f>
        <v/>
      </c>
      <c r="C263" s="33"/>
      <c r="D263" s="29"/>
      <c r="E263" s="62"/>
      <c r="F263" s="62"/>
      <c r="G263" s="62"/>
      <c r="H263" s="63"/>
      <c r="I263" s="63"/>
      <c r="J263" s="63"/>
      <c r="K26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6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63" s="62"/>
      <c r="N263" s="84"/>
      <c r="O26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63" s="27" t="str">
        <f>IF(Tab_Exante[[#This Row],[ID]]="","",Tab_Exante[[#This Row],[ID]])</f>
        <v/>
      </c>
      <c r="R263" s="29"/>
      <c r="S263" s="29" t="str">
        <f>IF(Tab_Expost[[#This Row],[Número  CE]]="","",Tab_Exante[[#This Row],[Tipo de CE]])</f>
        <v/>
      </c>
      <c r="T263" s="63"/>
      <c r="U263" s="63"/>
      <c r="V263" s="63"/>
      <c r="W263" s="74"/>
      <c r="X263" s="68"/>
      <c r="Y263" s="59"/>
      <c r="Z26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6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6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63" s="27" t="str">
        <f>IF(Tab_Exante[[#This Row],[ID]]="","",Tab_Exante[[#This Row],[ID]])</f>
        <v/>
      </c>
      <c r="AE26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63" s="26" t="str">
        <f>IFERROR(IF((1-Tab_Expost[[#This Row],[Rácio]]/Tab_Exante[[#This Row],[Rácio]])&lt;0,0,(1-Tab_Expost[[#This Row],[Rácio]]/Tab_Exante[[#This Row],[Rácio]])),"")</f>
        <v/>
      </c>
      <c r="AG263" s="26"/>
      <c r="AH26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63" s="26"/>
      <c r="AJ263" s="26"/>
      <c r="AL263" s="36">
        <f>IFERROR(Tab_Exante[[#This Row],[Área
 '[m2']]]*Tab_Poupanças[[#This Row],[Projeto - Redução das necessidades de Energia Primária '[%']]],0)</f>
        <v>0</v>
      </c>
      <c r="AM263" s="36">
        <f>IFERROR(Tab_Expost[[#This Row],[Área
 '[m2']]]*AH263,0)</f>
        <v>0</v>
      </c>
      <c r="AR263" s="20">
        <f t="shared" si="3"/>
        <v>252</v>
      </c>
    </row>
    <row r="264" spans="2:44" x14ac:dyDescent="0.2">
      <c r="B264" s="27" t="str">
        <f>IF(Tab_Exante[[#This Row],[Número  CE]]="","",_xlfn.CONCAT(Início!$G$10," | ",Início!$I$10," | ","0",AR264))</f>
        <v/>
      </c>
      <c r="C264" s="33"/>
      <c r="D264" s="29"/>
      <c r="E264" s="62"/>
      <c r="F264" s="62"/>
      <c r="G264" s="62"/>
      <c r="H264" s="63"/>
      <c r="I264" s="63"/>
      <c r="J264" s="63"/>
      <c r="K26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6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64" s="62"/>
      <c r="N264" s="84"/>
      <c r="O26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64" s="27" t="str">
        <f>IF(Tab_Exante[[#This Row],[ID]]="","",Tab_Exante[[#This Row],[ID]])</f>
        <v/>
      </c>
      <c r="R264" s="29"/>
      <c r="S264" s="29" t="str">
        <f>IF(Tab_Expost[[#This Row],[Número  CE]]="","",Tab_Exante[[#This Row],[Tipo de CE]])</f>
        <v/>
      </c>
      <c r="T264" s="63"/>
      <c r="U264" s="63"/>
      <c r="V264" s="63"/>
      <c r="W264" s="74"/>
      <c r="X264" s="68"/>
      <c r="Y264" s="59"/>
      <c r="Z26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6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6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64" s="27" t="str">
        <f>IF(Tab_Exante[[#This Row],[ID]]="","",Tab_Exante[[#This Row],[ID]])</f>
        <v/>
      </c>
      <c r="AE26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64" s="26" t="str">
        <f>IFERROR(IF((1-Tab_Expost[[#This Row],[Rácio]]/Tab_Exante[[#This Row],[Rácio]])&lt;0,0,(1-Tab_Expost[[#This Row],[Rácio]]/Tab_Exante[[#This Row],[Rácio]])),"")</f>
        <v/>
      </c>
      <c r="AG264" s="26"/>
      <c r="AH26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64" s="26"/>
      <c r="AJ264" s="26"/>
      <c r="AL264" s="36">
        <f>IFERROR(Tab_Exante[[#This Row],[Área
 '[m2']]]*Tab_Poupanças[[#This Row],[Projeto - Redução das necessidades de Energia Primária '[%']]],0)</f>
        <v>0</v>
      </c>
      <c r="AM264" s="36">
        <f>IFERROR(Tab_Expost[[#This Row],[Área
 '[m2']]]*AH264,0)</f>
        <v>0</v>
      </c>
      <c r="AR264" s="20">
        <f t="shared" si="3"/>
        <v>253</v>
      </c>
    </row>
    <row r="265" spans="2:44" x14ac:dyDescent="0.2">
      <c r="B265" s="27" t="str">
        <f>IF(Tab_Exante[[#This Row],[Número  CE]]="","",_xlfn.CONCAT(Início!$G$10," | ",Início!$I$10," | ","0",AR265))</f>
        <v/>
      </c>
      <c r="C265" s="33"/>
      <c r="D265" s="29"/>
      <c r="E265" s="62"/>
      <c r="F265" s="62"/>
      <c r="G265" s="62"/>
      <c r="H265" s="63"/>
      <c r="I265" s="63"/>
      <c r="J265" s="63"/>
      <c r="K26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6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65" s="62"/>
      <c r="N265" s="84"/>
      <c r="O26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65" s="27" t="str">
        <f>IF(Tab_Exante[[#This Row],[ID]]="","",Tab_Exante[[#This Row],[ID]])</f>
        <v/>
      </c>
      <c r="R265" s="29"/>
      <c r="S265" s="29" t="str">
        <f>IF(Tab_Expost[[#This Row],[Número  CE]]="","",Tab_Exante[[#This Row],[Tipo de CE]])</f>
        <v/>
      </c>
      <c r="T265" s="63"/>
      <c r="U265" s="63"/>
      <c r="V265" s="63"/>
      <c r="W265" s="74"/>
      <c r="X265" s="68"/>
      <c r="Y265" s="59"/>
      <c r="Z26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6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6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65" s="27" t="str">
        <f>IF(Tab_Exante[[#This Row],[ID]]="","",Tab_Exante[[#This Row],[ID]])</f>
        <v/>
      </c>
      <c r="AE26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65" s="26" t="str">
        <f>IFERROR(IF((1-Tab_Expost[[#This Row],[Rácio]]/Tab_Exante[[#This Row],[Rácio]])&lt;0,0,(1-Tab_Expost[[#This Row],[Rácio]]/Tab_Exante[[#This Row],[Rácio]])),"")</f>
        <v/>
      </c>
      <c r="AG265" s="26"/>
      <c r="AH26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65" s="26"/>
      <c r="AJ265" s="26"/>
      <c r="AL265" s="36">
        <f>IFERROR(Tab_Exante[[#This Row],[Área
 '[m2']]]*Tab_Poupanças[[#This Row],[Projeto - Redução das necessidades de Energia Primária '[%']]],0)</f>
        <v>0</v>
      </c>
      <c r="AM265" s="36">
        <f>IFERROR(Tab_Expost[[#This Row],[Área
 '[m2']]]*AH265,0)</f>
        <v>0</v>
      </c>
      <c r="AR265" s="20">
        <f t="shared" si="3"/>
        <v>254</v>
      </c>
    </row>
    <row r="266" spans="2:44" x14ac:dyDescent="0.2">
      <c r="B266" s="27" t="str">
        <f>IF(Tab_Exante[[#This Row],[Número  CE]]="","",_xlfn.CONCAT(Início!$G$10," | ",Início!$I$10," | ","0",AR266))</f>
        <v/>
      </c>
      <c r="C266" s="33"/>
      <c r="D266" s="29"/>
      <c r="E266" s="62"/>
      <c r="F266" s="62"/>
      <c r="G266" s="62"/>
      <c r="H266" s="63"/>
      <c r="I266" s="63"/>
      <c r="J266" s="63"/>
      <c r="K26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6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66" s="62"/>
      <c r="N266" s="84"/>
      <c r="O26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66" s="27" t="str">
        <f>IF(Tab_Exante[[#This Row],[ID]]="","",Tab_Exante[[#This Row],[ID]])</f>
        <v/>
      </c>
      <c r="R266" s="29"/>
      <c r="S266" s="29" t="str">
        <f>IF(Tab_Expost[[#This Row],[Número  CE]]="","",Tab_Exante[[#This Row],[Tipo de CE]])</f>
        <v/>
      </c>
      <c r="T266" s="63"/>
      <c r="U266" s="63"/>
      <c r="V266" s="63"/>
      <c r="W266" s="74"/>
      <c r="X266" s="68"/>
      <c r="Y266" s="59"/>
      <c r="Z26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6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6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66" s="27" t="str">
        <f>IF(Tab_Exante[[#This Row],[ID]]="","",Tab_Exante[[#This Row],[ID]])</f>
        <v/>
      </c>
      <c r="AE26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66" s="26" t="str">
        <f>IFERROR(IF((1-Tab_Expost[[#This Row],[Rácio]]/Tab_Exante[[#This Row],[Rácio]])&lt;0,0,(1-Tab_Expost[[#This Row],[Rácio]]/Tab_Exante[[#This Row],[Rácio]])),"")</f>
        <v/>
      </c>
      <c r="AG266" s="26"/>
      <c r="AH26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66" s="26"/>
      <c r="AJ266" s="26"/>
      <c r="AL266" s="36">
        <f>IFERROR(Tab_Exante[[#This Row],[Área
 '[m2']]]*Tab_Poupanças[[#This Row],[Projeto - Redução das necessidades de Energia Primária '[%']]],0)</f>
        <v>0</v>
      </c>
      <c r="AM266" s="36">
        <f>IFERROR(Tab_Expost[[#This Row],[Área
 '[m2']]]*AH266,0)</f>
        <v>0</v>
      </c>
      <c r="AR266" s="20">
        <f t="shared" si="3"/>
        <v>255</v>
      </c>
    </row>
    <row r="267" spans="2:44" x14ac:dyDescent="0.2">
      <c r="B267" s="27" t="str">
        <f>IF(Tab_Exante[[#This Row],[Número  CE]]="","",_xlfn.CONCAT(Início!$G$10," | ",Início!$I$10," | ","0",AR267))</f>
        <v/>
      </c>
      <c r="C267" s="33"/>
      <c r="D267" s="29"/>
      <c r="E267" s="62"/>
      <c r="F267" s="62"/>
      <c r="G267" s="62"/>
      <c r="H267" s="63"/>
      <c r="I267" s="63"/>
      <c r="J267" s="63"/>
      <c r="K26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6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67" s="62"/>
      <c r="N267" s="84"/>
      <c r="O26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67" s="27" t="str">
        <f>IF(Tab_Exante[[#This Row],[ID]]="","",Tab_Exante[[#This Row],[ID]])</f>
        <v/>
      </c>
      <c r="R267" s="29"/>
      <c r="S267" s="29" t="str">
        <f>IF(Tab_Expost[[#This Row],[Número  CE]]="","",Tab_Exante[[#This Row],[Tipo de CE]])</f>
        <v/>
      </c>
      <c r="T267" s="63"/>
      <c r="U267" s="63"/>
      <c r="V267" s="63"/>
      <c r="W267" s="74"/>
      <c r="X267" s="68"/>
      <c r="Y267" s="59"/>
      <c r="Z26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6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6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67" s="27" t="str">
        <f>IF(Tab_Exante[[#This Row],[ID]]="","",Tab_Exante[[#This Row],[ID]])</f>
        <v/>
      </c>
      <c r="AE26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67" s="26" t="str">
        <f>IFERROR(IF((1-Tab_Expost[[#This Row],[Rácio]]/Tab_Exante[[#This Row],[Rácio]])&lt;0,0,(1-Tab_Expost[[#This Row],[Rácio]]/Tab_Exante[[#This Row],[Rácio]])),"")</f>
        <v/>
      </c>
      <c r="AG267" s="26"/>
      <c r="AH26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67" s="26"/>
      <c r="AJ267" s="26"/>
      <c r="AL267" s="36">
        <f>IFERROR(Tab_Exante[[#This Row],[Área
 '[m2']]]*Tab_Poupanças[[#This Row],[Projeto - Redução das necessidades de Energia Primária '[%']]],0)</f>
        <v>0</v>
      </c>
      <c r="AM267" s="36">
        <f>IFERROR(Tab_Expost[[#This Row],[Área
 '[m2']]]*AH267,0)</f>
        <v>0</v>
      </c>
      <c r="AR267" s="20">
        <f t="shared" si="3"/>
        <v>256</v>
      </c>
    </row>
    <row r="268" spans="2:44" x14ac:dyDescent="0.2">
      <c r="B268" s="27" t="str">
        <f>IF(Tab_Exante[[#This Row],[Número  CE]]="","",_xlfn.CONCAT(Início!$G$10," | ",Início!$I$10," | ","0",AR268))</f>
        <v/>
      </c>
      <c r="C268" s="33"/>
      <c r="D268" s="29"/>
      <c r="E268" s="62"/>
      <c r="F268" s="62"/>
      <c r="G268" s="62"/>
      <c r="H268" s="63"/>
      <c r="I268" s="63"/>
      <c r="J268" s="63"/>
      <c r="K26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6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68" s="62"/>
      <c r="N268" s="84"/>
      <c r="O26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68" s="27" t="str">
        <f>IF(Tab_Exante[[#This Row],[ID]]="","",Tab_Exante[[#This Row],[ID]])</f>
        <v/>
      </c>
      <c r="R268" s="29"/>
      <c r="S268" s="29" t="str">
        <f>IF(Tab_Expost[[#This Row],[Número  CE]]="","",Tab_Exante[[#This Row],[Tipo de CE]])</f>
        <v/>
      </c>
      <c r="T268" s="63"/>
      <c r="U268" s="63"/>
      <c r="V268" s="63"/>
      <c r="W268" s="74"/>
      <c r="X268" s="68"/>
      <c r="Y268" s="59"/>
      <c r="Z26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6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6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68" s="27" t="str">
        <f>IF(Tab_Exante[[#This Row],[ID]]="","",Tab_Exante[[#This Row],[ID]])</f>
        <v/>
      </c>
      <c r="AE26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68" s="26" t="str">
        <f>IFERROR(IF((1-Tab_Expost[[#This Row],[Rácio]]/Tab_Exante[[#This Row],[Rácio]])&lt;0,0,(1-Tab_Expost[[#This Row],[Rácio]]/Tab_Exante[[#This Row],[Rácio]])),"")</f>
        <v/>
      </c>
      <c r="AG268" s="26"/>
      <c r="AH26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68" s="26"/>
      <c r="AJ268" s="26"/>
      <c r="AL268" s="36">
        <f>IFERROR(Tab_Exante[[#This Row],[Área
 '[m2']]]*Tab_Poupanças[[#This Row],[Projeto - Redução das necessidades de Energia Primária '[%']]],0)</f>
        <v>0</v>
      </c>
      <c r="AM268" s="36">
        <f>IFERROR(Tab_Expost[[#This Row],[Área
 '[m2']]]*AH268,0)</f>
        <v>0</v>
      </c>
      <c r="AR268" s="20">
        <f t="shared" si="3"/>
        <v>257</v>
      </c>
    </row>
    <row r="269" spans="2:44" x14ac:dyDescent="0.2">
      <c r="B269" s="27" t="str">
        <f>IF(Tab_Exante[[#This Row],[Número  CE]]="","",_xlfn.CONCAT(Início!$G$10," | ",Início!$I$10," | ","0",AR269))</f>
        <v/>
      </c>
      <c r="C269" s="33"/>
      <c r="D269" s="29"/>
      <c r="E269" s="62"/>
      <c r="F269" s="62"/>
      <c r="G269" s="62"/>
      <c r="H269" s="63"/>
      <c r="I269" s="63"/>
      <c r="J269" s="63"/>
      <c r="K26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6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69" s="62"/>
      <c r="N269" s="84"/>
      <c r="O26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69" s="27" t="str">
        <f>IF(Tab_Exante[[#This Row],[ID]]="","",Tab_Exante[[#This Row],[ID]])</f>
        <v/>
      </c>
      <c r="R269" s="29"/>
      <c r="S269" s="29" t="str">
        <f>IF(Tab_Expost[[#This Row],[Número  CE]]="","",Tab_Exante[[#This Row],[Tipo de CE]])</f>
        <v/>
      </c>
      <c r="T269" s="63"/>
      <c r="U269" s="63"/>
      <c r="V269" s="63"/>
      <c r="W269" s="74"/>
      <c r="X269" s="68"/>
      <c r="Y269" s="59"/>
      <c r="Z26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6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6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69" s="27" t="str">
        <f>IF(Tab_Exante[[#This Row],[ID]]="","",Tab_Exante[[#This Row],[ID]])</f>
        <v/>
      </c>
      <c r="AE26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69" s="26" t="str">
        <f>IFERROR(IF((1-Tab_Expost[[#This Row],[Rácio]]/Tab_Exante[[#This Row],[Rácio]])&lt;0,0,(1-Tab_Expost[[#This Row],[Rácio]]/Tab_Exante[[#This Row],[Rácio]])),"")</f>
        <v/>
      </c>
      <c r="AG269" s="26"/>
      <c r="AH26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69" s="26"/>
      <c r="AJ269" s="26"/>
      <c r="AL269" s="36">
        <f>IFERROR(Tab_Exante[[#This Row],[Área
 '[m2']]]*Tab_Poupanças[[#This Row],[Projeto - Redução das necessidades de Energia Primária '[%']]],0)</f>
        <v>0</v>
      </c>
      <c r="AM269" s="36">
        <f>IFERROR(Tab_Expost[[#This Row],[Área
 '[m2']]]*AH269,0)</f>
        <v>0</v>
      </c>
      <c r="AR269" s="20">
        <f t="shared" si="3"/>
        <v>258</v>
      </c>
    </row>
    <row r="270" spans="2:44" x14ac:dyDescent="0.2">
      <c r="B270" s="27" t="str">
        <f>IF(Tab_Exante[[#This Row],[Número  CE]]="","",_xlfn.CONCAT(Início!$G$10," | ",Início!$I$10," | ","0",AR270))</f>
        <v/>
      </c>
      <c r="C270" s="33"/>
      <c r="D270" s="29"/>
      <c r="E270" s="62"/>
      <c r="F270" s="62"/>
      <c r="G270" s="62"/>
      <c r="H270" s="63"/>
      <c r="I270" s="63"/>
      <c r="J270" s="63"/>
      <c r="K27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7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70" s="62"/>
      <c r="N270" s="84"/>
      <c r="O27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70" s="27" t="str">
        <f>IF(Tab_Exante[[#This Row],[ID]]="","",Tab_Exante[[#This Row],[ID]])</f>
        <v/>
      </c>
      <c r="R270" s="29"/>
      <c r="S270" s="29" t="str">
        <f>IF(Tab_Expost[[#This Row],[Número  CE]]="","",Tab_Exante[[#This Row],[Tipo de CE]])</f>
        <v/>
      </c>
      <c r="T270" s="66"/>
      <c r="U270" s="63"/>
      <c r="V270" s="67"/>
      <c r="W270" s="75"/>
      <c r="X270" s="68"/>
      <c r="Y270" s="59"/>
      <c r="Z27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7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7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70" s="27" t="str">
        <f>IF(Tab_Exante[[#This Row],[ID]]="","",Tab_Exante[[#This Row],[ID]])</f>
        <v/>
      </c>
      <c r="AE27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70" s="26" t="str">
        <f>IFERROR(IF((1-Tab_Expost[[#This Row],[Rácio]]/Tab_Exante[[#This Row],[Rácio]])&lt;0,0,(1-Tab_Expost[[#This Row],[Rácio]]/Tab_Exante[[#This Row],[Rácio]])),"")</f>
        <v/>
      </c>
      <c r="AG270" s="26"/>
      <c r="AH27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70" s="26"/>
      <c r="AJ270" s="26"/>
      <c r="AL270" s="36">
        <f>IFERROR(Tab_Exante[[#This Row],[Área
 '[m2']]]*Tab_Poupanças[[#This Row],[Projeto - Redução das necessidades de Energia Primária '[%']]],0)</f>
        <v>0</v>
      </c>
      <c r="AM270" s="36">
        <f>IFERROR(Tab_Expost[[#This Row],[Área
 '[m2']]]*AH270,0)</f>
        <v>0</v>
      </c>
      <c r="AR270" s="20">
        <f t="shared" si="3"/>
        <v>259</v>
      </c>
    </row>
    <row r="271" spans="2:44" x14ac:dyDescent="0.2">
      <c r="B271" s="27" t="str">
        <f>IF(Tab_Exante[[#This Row],[Número  CE]]="","",_xlfn.CONCAT(Início!$G$10," | ",Início!$I$10," | ","0",AR271))</f>
        <v/>
      </c>
      <c r="C271" s="33"/>
      <c r="D271" s="29"/>
      <c r="E271" s="62"/>
      <c r="F271" s="62"/>
      <c r="G271" s="62"/>
      <c r="H271" s="63"/>
      <c r="I271" s="63"/>
      <c r="J271" s="63"/>
      <c r="K27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7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71" s="62"/>
      <c r="N271" s="84"/>
      <c r="O27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71" s="27" t="str">
        <f>IF(Tab_Exante[[#This Row],[ID]]="","",Tab_Exante[[#This Row],[ID]])</f>
        <v/>
      </c>
      <c r="R271" s="29"/>
      <c r="S271" s="29" t="str">
        <f>IF(Tab_Expost[[#This Row],[Número  CE]]="","",Tab_Exante[[#This Row],[Tipo de CE]])</f>
        <v/>
      </c>
      <c r="T271" s="66"/>
      <c r="U271" s="63"/>
      <c r="V271" s="67"/>
      <c r="W271" s="75"/>
      <c r="X271" s="68"/>
      <c r="Y271" s="59"/>
      <c r="Z27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7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7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71" s="27" t="str">
        <f>IF(Tab_Exante[[#This Row],[ID]]="","",Tab_Exante[[#This Row],[ID]])</f>
        <v/>
      </c>
      <c r="AE27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71" s="26" t="str">
        <f>IFERROR(IF((1-Tab_Expost[[#This Row],[Rácio]]/Tab_Exante[[#This Row],[Rácio]])&lt;0,0,(1-Tab_Expost[[#This Row],[Rácio]]/Tab_Exante[[#This Row],[Rácio]])),"")</f>
        <v/>
      </c>
      <c r="AG271" s="26"/>
      <c r="AH27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71" s="26"/>
      <c r="AJ271" s="26"/>
      <c r="AL271" s="36">
        <f>IFERROR(Tab_Exante[[#This Row],[Área
 '[m2']]]*Tab_Poupanças[[#This Row],[Projeto - Redução das necessidades de Energia Primária '[%']]],0)</f>
        <v>0</v>
      </c>
      <c r="AM271" s="36">
        <f>IFERROR(Tab_Expost[[#This Row],[Área
 '[m2']]]*AH271,0)</f>
        <v>0</v>
      </c>
      <c r="AR271" s="20">
        <f t="shared" ref="AR271:AR302" si="4">+AR270+1</f>
        <v>260</v>
      </c>
    </row>
    <row r="272" spans="2:44" x14ac:dyDescent="0.2">
      <c r="B272" s="27" t="str">
        <f>IF(Tab_Exante[[#This Row],[Número  CE]]="","",_xlfn.CONCAT(Início!$G$10," | ",Início!$I$10," | ","0",AR272))</f>
        <v/>
      </c>
      <c r="C272" s="33"/>
      <c r="D272" s="29"/>
      <c r="E272" s="62"/>
      <c r="F272" s="62"/>
      <c r="G272" s="62"/>
      <c r="H272" s="63"/>
      <c r="I272" s="63"/>
      <c r="J272" s="63"/>
      <c r="K27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7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72" s="62"/>
      <c r="N272" s="84"/>
      <c r="O27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72" s="27" t="str">
        <f>IF(Tab_Exante[[#This Row],[ID]]="","",Tab_Exante[[#This Row],[ID]])</f>
        <v/>
      </c>
      <c r="R272" s="29"/>
      <c r="S272" s="29" t="str">
        <f>IF(Tab_Expost[[#This Row],[Número  CE]]="","",Tab_Exante[[#This Row],[Tipo de CE]])</f>
        <v/>
      </c>
      <c r="T272" s="66"/>
      <c r="U272" s="63"/>
      <c r="V272" s="67"/>
      <c r="W272" s="75"/>
      <c r="X272" s="68"/>
      <c r="Y272" s="59"/>
      <c r="Z27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7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7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72" s="27" t="str">
        <f>IF(Tab_Exante[[#This Row],[ID]]="","",Tab_Exante[[#This Row],[ID]])</f>
        <v/>
      </c>
      <c r="AE27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72" s="26" t="str">
        <f>IFERROR(IF((1-Tab_Expost[[#This Row],[Rácio]]/Tab_Exante[[#This Row],[Rácio]])&lt;0,0,(1-Tab_Expost[[#This Row],[Rácio]]/Tab_Exante[[#This Row],[Rácio]])),"")</f>
        <v/>
      </c>
      <c r="AG272" s="26"/>
      <c r="AH27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72" s="26"/>
      <c r="AJ272" s="26"/>
      <c r="AL272" s="36">
        <f>IFERROR(Tab_Exante[[#This Row],[Área
 '[m2']]]*Tab_Poupanças[[#This Row],[Projeto - Redução das necessidades de Energia Primária '[%']]],0)</f>
        <v>0</v>
      </c>
      <c r="AM272" s="36">
        <f>IFERROR(Tab_Expost[[#This Row],[Área
 '[m2']]]*AH272,0)</f>
        <v>0</v>
      </c>
      <c r="AR272" s="20">
        <f t="shared" si="4"/>
        <v>261</v>
      </c>
    </row>
    <row r="273" spans="2:44" x14ac:dyDescent="0.2">
      <c r="B273" s="27" t="str">
        <f>IF(Tab_Exante[[#This Row],[Número  CE]]="","",_xlfn.CONCAT(Início!$G$10," | ",Início!$I$10," | ","0",AR273))</f>
        <v/>
      </c>
      <c r="C273" s="33"/>
      <c r="D273" s="29"/>
      <c r="E273" s="62"/>
      <c r="F273" s="62"/>
      <c r="G273" s="62"/>
      <c r="H273" s="63"/>
      <c r="I273" s="63"/>
      <c r="J273" s="63"/>
      <c r="K27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7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73" s="62"/>
      <c r="N273" s="84"/>
      <c r="O27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73" s="27" t="str">
        <f>IF(Tab_Exante[[#This Row],[ID]]="","",Tab_Exante[[#This Row],[ID]])</f>
        <v/>
      </c>
      <c r="R273" s="29"/>
      <c r="S273" s="29" t="str">
        <f>IF(Tab_Expost[[#This Row],[Número  CE]]="","",Tab_Exante[[#This Row],[Tipo de CE]])</f>
        <v/>
      </c>
      <c r="T273" s="66"/>
      <c r="U273" s="63"/>
      <c r="V273" s="67"/>
      <c r="W273" s="75"/>
      <c r="X273" s="68"/>
      <c r="Y273" s="59"/>
      <c r="Z27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7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7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73" s="27" t="str">
        <f>IF(Tab_Exante[[#This Row],[ID]]="","",Tab_Exante[[#This Row],[ID]])</f>
        <v/>
      </c>
      <c r="AE27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73" s="26" t="str">
        <f>IFERROR(IF((1-Tab_Expost[[#This Row],[Rácio]]/Tab_Exante[[#This Row],[Rácio]])&lt;0,0,(1-Tab_Expost[[#This Row],[Rácio]]/Tab_Exante[[#This Row],[Rácio]])),"")</f>
        <v/>
      </c>
      <c r="AG273" s="26"/>
      <c r="AH27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73" s="26"/>
      <c r="AJ273" s="26"/>
      <c r="AL273" s="36">
        <f>IFERROR(Tab_Exante[[#This Row],[Área
 '[m2']]]*Tab_Poupanças[[#This Row],[Projeto - Redução das necessidades de Energia Primária '[%']]],0)</f>
        <v>0</v>
      </c>
      <c r="AM273" s="36">
        <f>IFERROR(Tab_Expost[[#This Row],[Área
 '[m2']]]*AH273,0)</f>
        <v>0</v>
      </c>
      <c r="AR273" s="20">
        <f t="shared" si="4"/>
        <v>262</v>
      </c>
    </row>
    <row r="274" spans="2:44" x14ac:dyDescent="0.2">
      <c r="B274" s="27" t="str">
        <f>IF(Tab_Exante[[#This Row],[Número  CE]]="","",_xlfn.CONCAT(Início!$G$10," | ",Início!$I$10," | ","0",AR274))</f>
        <v/>
      </c>
      <c r="C274" s="33"/>
      <c r="D274" s="29"/>
      <c r="E274" s="62"/>
      <c r="F274" s="62"/>
      <c r="G274" s="62"/>
      <c r="H274" s="63"/>
      <c r="I274" s="63"/>
      <c r="J274" s="63"/>
      <c r="K27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7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74" s="62"/>
      <c r="N274" s="84"/>
      <c r="O27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74" s="27" t="str">
        <f>IF(Tab_Exante[[#This Row],[ID]]="","",Tab_Exante[[#This Row],[ID]])</f>
        <v/>
      </c>
      <c r="R274" s="29"/>
      <c r="S274" s="29" t="str">
        <f>IF(Tab_Expost[[#This Row],[Número  CE]]="","",Tab_Exante[[#This Row],[Tipo de CE]])</f>
        <v/>
      </c>
      <c r="T274" s="66"/>
      <c r="U274" s="63"/>
      <c r="V274" s="67"/>
      <c r="W274" s="75"/>
      <c r="X274" s="68"/>
      <c r="Y274" s="59"/>
      <c r="Z27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7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7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74" s="27" t="str">
        <f>IF(Tab_Exante[[#This Row],[ID]]="","",Tab_Exante[[#This Row],[ID]])</f>
        <v/>
      </c>
      <c r="AE27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74" s="26" t="str">
        <f>IFERROR(IF((1-Tab_Expost[[#This Row],[Rácio]]/Tab_Exante[[#This Row],[Rácio]])&lt;0,0,(1-Tab_Expost[[#This Row],[Rácio]]/Tab_Exante[[#This Row],[Rácio]])),"")</f>
        <v/>
      </c>
      <c r="AG274" s="26"/>
      <c r="AH27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74" s="26"/>
      <c r="AJ274" s="26"/>
      <c r="AL274" s="36">
        <f>IFERROR(Tab_Exante[[#This Row],[Área
 '[m2']]]*Tab_Poupanças[[#This Row],[Projeto - Redução das necessidades de Energia Primária '[%']]],0)</f>
        <v>0</v>
      </c>
      <c r="AM274" s="36">
        <f>IFERROR(Tab_Expost[[#This Row],[Área
 '[m2']]]*AH274,0)</f>
        <v>0</v>
      </c>
      <c r="AR274" s="20">
        <f t="shared" si="4"/>
        <v>263</v>
      </c>
    </row>
    <row r="275" spans="2:44" x14ac:dyDescent="0.2">
      <c r="B275" s="27" t="str">
        <f>IF(Tab_Exante[[#This Row],[Número  CE]]="","",_xlfn.CONCAT(Início!$G$10," | ",Início!$I$10," | ","0",AR275))</f>
        <v/>
      </c>
      <c r="C275" s="33"/>
      <c r="D275" s="29"/>
      <c r="E275" s="62"/>
      <c r="F275" s="62"/>
      <c r="G275" s="62"/>
      <c r="H275" s="63"/>
      <c r="I275" s="63"/>
      <c r="J275" s="63"/>
      <c r="K27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7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75" s="62"/>
      <c r="N275" s="84"/>
      <c r="O27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75" s="27" t="str">
        <f>IF(Tab_Exante[[#This Row],[ID]]="","",Tab_Exante[[#This Row],[ID]])</f>
        <v/>
      </c>
      <c r="R275" s="29"/>
      <c r="S275" s="29" t="str">
        <f>IF(Tab_Expost[[#This Row],[Número  CE]]="","",Tab_Exante[[#This Row],[Tipo de CE]])</f>
        <v/>
      </c>
      <c r="T275" s="66"/>
      <c r="U275" s="63"/>
      <c r="V275" s="67"/>
      <c r="W275" s="75"/>
      <c r="X275" s="68"/>
      <c r="Y275" s="59"/>
      <c r="Z27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7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7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75" s="27" t="str">
        <f>IF(Tab_Exante[[#This Row],[ID]]="","",Tab_Exante[[#This Row],[ID]])</f>
        <v/>
      </c>
      <c r="AE27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75" s="26" t="str">
        <f>IFERROR(IF((1-Tab_Expost[[#This Row],[Rácio]]/Tab_Exante[[#This Row],[Rácio]])&lt;0,0,(1-Tab_Expost[[#This Row],[Rácio]]/Tab_Exante[[#This Row],[Rácio]])),"")</f>
        <v/>
      </c>
      <c r="AG275" s="26"/>
      <c r="AH27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75" s="26"/>
      <c r="AJ275" s="26"/>
      <c r="AL275" s="36">
        <f>IFERROR(Tab_Exante[[#This Row],[Área
 '[m2']]]*Tab_Poupanças[[#This Row],[Projeto - Redução das necessidades de Energia Primária '[%']]],0)</f>
        <v>0</v>
      </c>
      <c r="AM275" s="36">
        <f>IFERROR(Tab_Expost[[#This Row],[Área
 '[m2']]]*AH275,0)</f>
        <v>0</v>
      </c>
      <c r="AR275" s="20">
        <f t="shared" si="4"/>
        <v>264</v>
      </c>
    </row>
    <row r="276" spans="2:44" x14ac:dyDescent="0.2">
      <c r="B276" s="27" t="str">
        <f>IF(Tab_Exante[[#This Row],[Número  CE]]="","",_xlfn.CONCAT(Início!$G$10," | ",Início!$I$10," | ","0",AR276))</f>
        <v/>
      </c>
      <c r="C276" s="33"/>
      <c r="D276" s="29"/>
      <c r="E276" s="62"/>
      <c r="F276" s="62"/>
      <c r="G276" s="62"/>
      <c r="H276" s="63"/>
      <c r="I276" s="63"/>
      <c r="J276" s="63"/>
      <c r="K27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7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76" s="62"/>
      <c r="N276" s="84"/>
      <c r="O27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76" s="27" t="str">
        <f>IF(Tab_Exante[[#This Row],[ID]]="","",Tab_Exante[[#This Row],[ID]])</f>
        <v/>
      </c>
      <c r="R276" s="29"/>
      <c r="S276" s="29" t="str">
        <f>IF(Tab_Expost[[#This Row],[Número  CE]]="","",Tab_Exante[[#This Row],[Tipo de CE]])</f>
        <v/>
      </c>
      <c r="T276" s="66"/>
      <c r="U276" s="63"/>
      <c r="V276" s="67"/>
      <c r="W276" s="75"/>
      <c r="X276" s="68"/>
      <c r="Y276" s="59"/>
      <c r="Z27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7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7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76" s="27" t="str">
        <f>IF(Tab_Exante[[#This Row],[ID]]="","",Tab_Exante[[#This Row],[ID]])</f>
        <v/>
      </c>
      <c r="AE27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76" s="26" t="str">
        <f>IFERROR(IF((1-Tab_Expost[[#This Row],[Rácio]]/Tab_Exante[[#This Row],[Rácio]])&lt;0,0,(1-Tab_Expost[[#This Row],[Rácio]]/Tab_Exante[[#This Row],[Rácio]])),"")</f>
        <v/>
      </c>
      <c r="AG276" s="26"/>
      <c r="AH27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76" s="26"/>
      <c r="AJ276" s="26"/>
      <c r="AL276" s="36">
        <f>IFERROR(Tab_Exante[[#This Row],[Área
 '[m2']]]*Tab_Poupanças[[#This Row],[Projeto - Redução das necessidades de Energia Primária '[%']]],0)</f>
        <v>0</v>
      </c>
      <c r="AM276" s="36">
        <f>IFERROR(Tab_Expost[[#This Row],[Área
 '[m2']]]*AH276,0)</f>
        <v>0</v>
      </c>
      <c r="AR276" s="20">
        <f t="shared" si="4"/>
        <v>265</v>
      </c>
    </row>
    <row r="277" spans="2:44" x14ac:dyDescent="0.2">
      <c r="B277" s="27" t="str">
        <f>IF(Tab_Exante[[#This Row],[Número  CE]]="","",_xlfn.CONCAT(Início!$G$10," | ",Início!$I$10," | ","0",AR277))</f>
        <v/>
      </c>
      <c r="C277" s="28"/>
      <c r="D277" s="29"/>
      <c r="E277" s="62"/>
      <c r="F277" s="62"/>
      <c r="G277" s="62"/>
      <c r="H277" s="63"/>
      <c r="I277" s="63"/>
      <c r="J277" s="63"/>
      <c r="K27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7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77" s="62"/>
      <c r="N277" s="84"/>
      <c r="O27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77" s="27" t="str">
        <f>IF(Tab_Exante[[#This Row],[ID]]="","",Tab_Exante[[#This Row],[ID]])</f>
        <v/>
      </c>
      <c r="R277" s="29"/>
      <c r="S277" s="29" t="str">
        <f>IF(Tab_Expost[[#This Row],[Número  CE]]="","",Tab_Exante[[#This Row],[Tipo de CE]])</f>
        <v/>
      </c>
      <c r="T277" s="66"/>
      <c r="U277" s="63"/>
      <c r="V277" s="67"/>
      <c r="W277" s="75"/>
      <c r="X277" s="68"/>
      <c r="Y277" s="59"/>
      <c r="Z27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7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7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77" s="27" t="str">
        <f>IF(Tab_Exante[[#This Row],[ID]]="","",Tab_Exante[[#This Row],[ID]])</f>
        <v/>
      </c>
      <c r="AE27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77" s="26" t="str">
        <f>IFERROR(IF((1-Tab_Expost[[#This Row],[Rácio]]/Tab_Exante[[#This Row],[Rácio]])&lt;0,0,(1-Tab_Expost[[#This Row],[Rácio]]/Tab_Exante[[#This Row],[Rácio]])),"")</f>
        <v/>
      </c>
      <c r="AG277" s="26"/>
      <c r="AH27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77" s="26"/>
      <c r="AJ277" s="26"/>
      <c r="AL277" s="36">
        <f>IFERROR(Tab_Exante[[#This Row],[Área
 '[m2']]]*Tab_Poupanças[[#This Row],[Projeto - Redução das necessidades de Energia Primária '[%']]],0)</f>
        <v>0</v>
      </c>
      <c r="AM277" s="36">
        <f>IFERROR(Tab_Expost[[#This Row],[Área
 '[m2']]]*AH277,0)</f>
        <v>0</v>
      </c>
      <c r="AR277" s="20">
        <f t="shared" si="4"/>
        <v>266</v>
      </c>
    </row>
    <row r="278" spans="2:44" x14ac:dyDescent="0.2">
      <c r="B278" s="27" t="str">
        <f>IF(Tab_Exante[[#This Row],[Número  CE]]="","",_xlfn.CONCAT(Início!$G$10," | ",Início!$I$10," | ","0",AR278))</f>
        <v/>
      </c>
      <c r="C278" s="28"/>
      <c r="D278" s="29"/>
      <c r="E278" s="62"/>
      <c r="F278" s="62"/>
      <c r="G278" s="62"/>
      <c r="H278" s="63"/>
      <c r="I278" s="63"/>
      <c r="J278" s="63"/>
      <c r="K27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7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78" s="62"/>
      <c r="N278" s="84"/>
      <c r="O27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78" s="27" t="str">
        <f>IF(Tab_Exante[[#This Row],[ID]]="","",Tab_Exante[[#This Row],[ID]])</f>
        <v/>
      </c>
      <c r="R278" s="29"/>
      <c r="S278" s="29" t="str">
        <f>IF(Tab_Expost[[#This Row],[Número  CE]]="","",Tab_Exante[[#This Row],[Tipo de CE]])</f>
        <v/>
      </c>
      <c r="T278" s="66"/>
      <c r="U278" s="63"/>
      <c r="V278" s="67"/>
      <c r="W278" s="75"/>
      <c r="X278" s="68"/>
      <c r="Y278" s="59"/>
      <c r="Z27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7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7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78" s="27" t="str">
        <f>IF(Tab_Exante[[#This Row],[ID]]="","",Tab_Exante[[#This Row],[ID]])</f>
        <v/>
      </c>
      <c r="AE27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78" s="26" t="str">
        <f>IFERROR(IF((1-Tab_Expost[[#This Row],[Rácio]]/Tab_Exante[[#This Row],[Rácio]])&lt;0,0,(1-Tab_Expost[[#This Row],[Rácio]]/Tab_Exante[[#This Row],[Rácio]])),"")</f>
        <v/>
      </c>
      <c r="AG278" s="26"/>
      <c r="AH27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78" s="26"/>
      <c r="AJ278" s="26"/>
      <c r="AL278" s="36">
        <f>IFERROR(Tab_Exante[[#This Row],[Área
 '[m2']]]*Tab_Poupanças[[#This Row],[Projeto - Redução das necessidades de Energia Primária '[%']]],0)</f>
        <v>0</v>
      </c>
      <c r="AM278" s="36">
        <f>IFERROR(Tab_Expost[[#This Row],[Área
 '[m2']]]*AH278,0)</f>
        <v>0</v>
      </c>
      <c r="AR278" s="20">
        <f t="shared" si="4"/>
        <v>267</v>
      </c>
    </row>
    <row r="279" spans="2:44" x14ac:dyDescent="0.2">
      <c r="B279" s="27" t="str">
        <f>IF(Tab_Exante[[#This Row],[Número  CE]]="","",_xlfn.CONCAT(Início!$G$10," | ",Início!$I$10," | ","0",AR279))</f>
        <v/>
      </c>
      <c r="C279" s="28"/>
      <c r="D279" s="29"/>
      <c r="E279" s="62"/>
      <c r="F279" s="62"/>
      <c r="G279" s="62"/>
      <c r="H279" s="63"/>
      <c r="I279" s="63"/>
      <c r="J279" s="63"/>
      <c r="K27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7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79" s="62"/>
      <c r="N279" s="84"/>
      <c r="O27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79" s="27" t="str">
        <f>IF(Tab_Exante[[#This Row],[ID]]="","",Tab_Exante[[#This Row],[ID]])</f>
        <v/>
      </c>
      <c r="R279" s="29"/>
      <c r="S279" s="29" t="str">
        <f>IF(Tab_Expost[[#This Row],[Número  CE]]="","",Tab_Exante[[#This Row],[Tipo de CE]])</f>
        <v/>
      </c>
      <c r="T279" s="66"/>
      <c r="U279" s="63"/>
      <c r="V279" s="67"/>
      <c r="W279" s="75"/>
      <c r="X279" s="68"/>
      <c r="Y279" s="59"/>
      <c r="Z27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7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7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79" s="27" t="str">
        <f>IF(Tab_Exante[[#This Row],[ID]]="","",Tab_Exante[[#This Row],[ID]])</f>
        <v/>
      </c>
      <c r="AE27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79" s="26" t="str">
        <f>IFERROR(IF((1-Tab_Expost[[#This Row],[Rácio]]/Tab_Exante[[#This Row],[Rácio]])&lt;0,0,(1-Tab_Expost[[#This Row],[Rácio]]/Tab_Exante[[#This Row],[Rácio]])),"")</f>
        <v/>
      </c>
      <c r="AG279" s="26"/>
      <c r="AH27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79" s="26"/>
      <c r="AJ279" s="26"/>
      <c r="AL279" s="36">
        <f>IFERROR(Tab_Exante[[#This Row],[Área
 '[m2']]]*Tab_Poupanças[[#This Row],[Projeto - Redução das necessidades de Energia Primária '[%']]],0)</f>
        <v>0</v>
      </c>
      <c r="AM279" s="36">
        <f>IFERROR(Tab_Expost[[#This Row],[Área
 '[m2']]]*AH279,0)</f>
        <v>0</v>
      </c>
      <c r="AR279" s="20">
        <f t="shared" si="4"/>
        <v>268</v>
      </c>
    </row>
    <row r="280" spans="2:44" x14ac:dyDescent="0.2">
      <c r="B280" s="27" t="str">
        <f>IF(Tab_Exante[[#This Row],[Número  CE]]="","",_xlfn.CONCAT(Início!$G$10," | ",Início!$I$10," | ","0",AR280))</f>
        <v/>
      </c>
      <c r="C280" s="28"/>
      <c r="D280" s="29"/>
      <c r="E280" s="62"/>
      <c r="F280" s="62"/>
      <c r="G280" s="62"/>
      <c r="H280" s="63"/>
      <c r="I280" s="63"/>
      <c r="J280" s="63"/>
      <c r="K28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8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80" s="62"/>
      <c r="N280" s="84"/>
      <c r="O28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80" s="27" t="str">
        <f>IF(Tab_Exante[[#This Row],[ID]]="","",Tab_Exante[[#This Row],[ID]])</f>
        <v/>
      </c>
      <c r="R280" s="29"/>
      <c r="S280" s="29" t="str">
        <f>IF(Tab_Expost[[#This Row],[Número  CE]]="","",Tab_Exante[[#This Row],[Tipo de CE]])</f>
        <v/>
      </c>
      <c r="T280" s="66"/>
      <c r="U280" s="63"/>
      <c r="V280" s="67"/>
      <c r="W280" s="75"/>
      <c r="X280" s="68"/>
      <c r="Y280" s="59"/>
      <c r="Z28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8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8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80" s="27" t="str">
        <f>IF(Tab_Exante[[#This Row],[ID]]="","",Tab_Exante[[#This Row],[ID]])</f>
        <v/>
      </c>
      <c r="AE28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80" s="26" t="str">
        <f>IFERROR(IF((1-Tab_Expost[[#This Row],[Rácio]]/Tab_Exante[[#This Row],[Rácio]])&lt;0,0,(1-Tab_Expost[[#This Row],[Rácio]]/Tab_Exante[[#This Row],[Rácio]])),"")</f>
        <v/>
      </c>
      <c r="AG280" s="26"/>
      <c r="AH28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80" s="26"/>
      <c r="AJ280" s="26"/>
      <c r="AL280" s="36">
        <f>IFERROR(Tab_Exante[[#This Row],[Área
 '[m2']]]*Tab_Poupanças[[#This Row],[Projeto - Redução das necessidades de Energia Primária '[%']]],0)</f>
        <v>0</v>
      </c>
      <c r="AM280" s="36">
        <f>IFERROR(Tab_Expost[[#This Row],[Área
 '[m2']]]*AH280,0)</f>
        <v>0</v>
      </c>
      <c r="AR280" s="20">
        <f t="shared" si="4"/>
        <v>269</v>
      </c>
    </row>
    <row r="281" spans="2:44" x14ac:dyDescent="0.2">
      <c r="B281" s="27" t="str">
        <f>IF(Tab_Exante[[#This Row],[Número  CE]]="","",_xlfn.CONCAT(Início!$G$10," | ",Início!$I$10," | ","0",AR281))</f>
        <v/>
      </c>
      <c r="C281" s="28"/>
      <c r="D281" s="29"/>
      <c r="E281" s="62"/>
      <c r="F281" s="62"/>
      <c r="G281" s="62"/>
      <c r="H281" s="63"/>
      <c r="I281" s="63"/>
      <c r="J281" s="63"/>
      <c r="K28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8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81" s="62"/>
      <c r="N281" s="84"/>
      <c r="O28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81" s="27" t="str">
        <f>IF(Tab_Exante[[#This Row],[ID]]="","",Tab_Exante[[#This Row],[ID]])</f>
        <v/>
      </c>
      <c r="R281" s="29"/>
      <c r="S281" s="29" t="str">
        <f>IF(Tab_Expost[[#This Row],[Número  CE]]="","",Tab_Exante[[#This Row],[Tipo de CE]])</f>
        <v/>
      </c>
      <c r="T281" s="66"/>
      <c r="U281" s="63"/>
      <c r="V281" s="67"/>
      <c r="W281" s="75"/>
      <c r="X281" s="68"/>
      <c r="Y281" s="59"/>
      <c r="Z28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8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8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81" s="27" t="str">
        <f>IF(Tab_Exante[[#This Row],[ID]]="","",Tab_Exante[[#This Row],[ID]])</f>
        <v/>
      </c>
      <c r="AE28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81" s="26" t="str">
        <f>IFERROR(IF((1-Tab_Expost[[#This Row],[Rácio]]/Tab_Exante[[#This Row],[Rácio]])&lt;0,0,(1-Tab_Expost[[#This Row],[Rácio]]/Tab_Exante[[#This Row],[Rácio]])),"")</f>
        <v/>
      </c>
      <c r="AG281" s="26"/>
      <c r="AH28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81" s="26"/>
      <c r="AJ281" s="26"/>
      <c r="AL281" s="36">
        <f>IFERROR(Tab_Exante[[#This Row],[Área
 '[m2']]]*Tab_Poupanças[[#This Row],[Projeto - Redução das necessidades de Energia Primária '[%']]],0)</f>
        <v>0</v>
      </c>
      <c r="AM281" s="36">
        <f>IFERROR(Tab_Expost[[#This Row],[Área
 '[m2']]]*AH281,0)</f>
        <v>0</v>
      </c>
      <c r="AR281" s="20">
        <f t="shared" si="4"/>
        <v>270</v>
      </c>
    </row>
    <row r="282" spans="2:44" x14ac:dyDescent="0.2">
      <c r="B282" s="27" t="str">
        <f>IF(Tab_Exante[[#This Row],[Número  CE]]="","",_xlfn.CONCAT(Início!$G$10," | ",Início!$I$10," | ","0",AR282))</f>
        <v/>
      </c>
      <c r="C282" s="28"/>
      <c r="D282" s="29"/>
      <c r="E282" s="62"/>
      <c r="F282" s="62"/>
      <c r="G282" s="62"/>
      <c r="H282" s="63"/>
      <c r="I282" s="63"/>
      <c r="J282" s="63"/>
      <c r="K28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8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82" s="62"/>
      <c r="N282" s="84"/>
      <c r="O28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82" s="27" t="str">
        <f>IF(Tab_Exante[[#This Row],[ID]]="","",Tab_Exante[[#This Row],[ID]])</f>
        <v/>
      </c>
      <c r="R282" s="29"/>
      <c r="S282" s="29" t="str">
        <f>IF(Tab_Expost[[#This Row],[Número  CE]]="","",Tab_Exante[[#This Row],[Tipo de CE]])</f>
        <v/>
      </c>
      <c r="T282" s="66"/>
      <c r="U282" s="63"/>
      <c r="V282" s="67"/>
      <c r="W282" s="75"/>
      <c r="X282" s="68"/>
      <c r="Y282" s="59"/>
      <c r="Z28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8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8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82" s="27" t="str">
        <f>IF(Tab_Exante[[#This Row],[ID]]="","",Tab_Exante[[#This Row],[ID]])</f>
        <v/>
      </c>
      <c r="AE28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82" s="26" t="str">
        <f>IFERROR(IF((1-Tab_Expost[[#This Row],[Rácio]]/Tab_Exante[[#This Row],[Rácio]])&lt;0,0,(1-Tab_Expost[[#This Row],[Rácio]]/Tab_Exante[[#This Row],[Rácio]])),"")</f>
        <v/>
      </c>
      <c r="AG282" s="26"/>
      <c r="AH28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82" s="26"/>
      <c r="AJ282" s="26"/>
      <c r="AL282" s="36">
        <f>IFERROR(Tab_Exante[[#This Row],[Área
 '[m2']]]*Tab_Poupanças[[#This Row],[Projeto - Redução das necessidades de Energia Primária '[%']]],0)</f>
        <v>0</v>
      </c>
      <c r="AM282" s="36">
        <f>IFERROR(Tab_Expost[[#This Row],[Área
 '[m2']]]*AH282,0)</f>
        <v>0</v>
      </c>
      <c r="AR282" s="20">
        <f t="shared" si="4"/>
        <v>271</v>
      </c>
    </row>
    <row r="283" spans="2:44" x14ac:dyDescent="0.2">
      <c r="B283" s="27" t="str">
        <f>IF(Tab_Exante[[#This Row],[Número  CE]]="","",_xlfn.CONCAT(Início!$G$10," | ",Início!$I$10," | ","0",AR283))</f>
        <v/>
      </c>
      <c r="C283" s="28"/>
      <c r="D283" s="29"/>
      <c r="E283" s="62"/>
      <c r="F283" s="62"/>
      <c r="G283" s="62"/>
      <c r="H283" s="63"/>
      <c r="I283" s="63"/>
      <c r="J283" s="63"/>
      <c r="K28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8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83" s="62"/>
      <c r="N283" s="84"/>
      <c r="O28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83" s="27" t="str">
        <f>IF(Tab_Exante[[#This Row],[ID]]="","",Tab_Exante[[#This Row],[ID]])</f>
        <v/>
      </c>
      <c r="R283" s="29"/>
      <c r="S283" s="29" t="str">
        <f>IF(Tab_Expost[[#This Row],[Número  CE]]="","",Tab_Exante[[#This Row],[Tipo de CE]])</f>
        <v/>
      </c>
      <c r="T283" s="66"/>
      <c r="U283" s="63"/>
      <c r="V283" s="67"/>
      <c r="W283" s="75"/>
      <c r="X283" s="68"/>
      <c r="Y283" s="59"/>
      <c r="Z28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8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8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83" s="27" t="str">
        <f>IF(Tab_Exante[[#This Row],[ID]]="","",Tab_Exante[[#This Row],[ID]])</f>
        <v/>
      </c>
      <c r="AE28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83" s="26" t="str">
        <f>IFERROR(IF((1-Tab_Expost[[#This Row],[Rácio]]/Tab_Exante[[#This Row],[Rácio]])&lt;0,0,(1-Tab_Expost[[#This Row],[Rácio]]/Tab_Exante[[#This Row],[Rácio]])),"")</f>
        <v/>
      </c>
      <c r="AG283" s="26"/>
      <c r="AH28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83" s="26"/>
      <c r="AJ283" s="26"/>
      <c r="AL283" s="36">
        <f>IFERROR(Tab_Exante[[#This Row],[Área
 '[m2']]]*Tab_Poupanças[[#This Row],[Projeto - Redução das necessidades de Energia Primária '[%']]],0)</f>
        <v>0</v>
      </c>
      <c r="AM283" s="36">
        <f>IFERROR(Tab_Expost[[#This Row],[Área
 '[m2']]]*AH283,0)</f>
        <v>0</v>
      </c>
      <c r="AR283" s="20">
        <f t="shared" si="4"/>
        <v>272</v>
      </c>
    </row>
    <row r="284" spans="2:44" x14ac:dyDescent="0.2">
      <c r="B284" s="27" t="str">
        <f>IF(Tab_Exante[[#This Row],[Número  CE]]="","",_xlfn.CONCAT(Início!$G$10," | ",Início!$I$10," | ","0",AR284))</f>
        <v/>
      </c>
      <c r="C284" s="28"/>
      <c r="D284" s="29"/>
      <c r="E284" s="62"/>
      <c r="F284" s="62"/>
      <c r="G284" s="62"/>
      <c r="H284" s="63"/>
      <c r="I284" s="63"/>
      <c r="J284" s="63"/>
      <c r="K28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8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84" s="62"/>
      <c r="N284" s="84"/>
      <c r="O28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84" s="27" t="str">
        <f>IF(Tab_Exante[[#This Row],[ID]]="","",Tab_Exante[[#This Row],[ID]])</f>
        <v/>
      </c>
      <c r="R284" s="29"/>
      <c r="S284" s="29" t="str">
        <f>IF(Tab_Expost[[#This Row],[Número  CE]]="","",Tab_Exante[[#This Row],[Tipo de CE]])</f>
        <v/>
      </c>
      <c r="T284" s="66"/>
      <c r="U284" s="63"/>
      <c r="V284" s="67"/>
      <c r="W284" s="75"/>
      <c r="X284" s="68"/>
      <c r="Y284" s="59"/>
      <c r="Z28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8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8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84" s="27" t="str">
        <f>IF(Tab_Exante[[#This Row],[ID]]="","",Tab_Exante[[#This Row],[ID]])</f>
        <v/>
      </c>
      <c r="AE28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84" s="26" t="str">
        <f>IFERROR(IF((1-Tab_Expost[[#This Row],[Rácio]]/Tab_Exante[[#This Row],[Rácio]])&lt;0,0,(1-Tab_Expost[[#This Row],[Rácio]]/Tab_Exante[[#This Row],[Rácio]])),"")</f>
        <v/>
      </c>
      <c r="AG284" s="26"/>
      <c r="AH28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84" s="26"/>
      <c r="AJ284" s="26"/>
      <c r="AL284" s="36">
        <f>IFERROR(Tab_Exante[[#This Row],[Área
 '[m2']]]*Tab_Poupanças[[#This Row],[Projeto - Redução das necessidades de Energia Primária '[%']]],0)</f>
        <v>0</v>
      </c>
      <c r="AM284" s="36">
        <f>IFERROR(Tab_Expost[[#This Row],[Área
 '[m2']]]*AH284,0)</f>
        <v>0</v>
      </c>
      <c r="AR284" s="20">
        <f t="shared" si="4"/>
        <v>273</v>
      </c>
    </row>
    <row r="285" spans="2:44" x14ac:dyDescent="0.2">
      <c r="B285" s="27" t="str">
        <f>IF(Tab_Exante[[#This Row],[Número  CE]]="","",_xlfn.CONCAT(Início!$G$10," | ",Início!$I$10," | ","0",AR285))</f>
        <v/>
      </c>
      <c r="C285" s="33"/>
      <c r="D285" s="29"/>
      <c r="E285" s="62"/>
      <c r="F285" s="62"/>
      <c r="G285" s="62"/>
      <c r="H285" s="63"/>
      <c r="I285" s="63"/>
      <c r="J285" s="63"/>
      <c r="K28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8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85" s="62"/>
      <c r="N285" s="84"/>
      <c r="O28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85" s="27" t="str">
        <f>IF(Tab_Exante[[#This Row],[ID]]="","",Tab_Exante[[#This Row],[ID]])</f>
        <v/>
      </c>
      <c r="R285" s="29"/>
      <c r="S285" s="29" t="str">
        <f>IF(Tab_Expost[[#This Row],[Número  CE]]="","",Tab_Exante[[#This Row],[Tipo de CE]])</f>
        <v/>
      </c>
      <c r="T285" s="66"/>
      <c r="U285" s="63"/>
      <c r="V285" s="67"/>
      <c r="W285" s="75"/>
      <c r="X285" s="68"/>
      <c r="Y285" s="59"/>
      <c r="Z28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8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8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85" s="27" t="str">
        <f>IF(Tab_Exante[[#This Row],[ID]]="","",Tab_Exante[[#This Row],[ID]])</f>
        <v/>
      </c>
      <c r="AE28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85" s="26" t="str">
        <f>IFERROR(IF((1-Tab_Expost[[#This Row],[Rácio]]/Tab_Exante[[#This Row],[Rácio]])&lt;0,0,(1-Tab_Expost[[#This Row],[Rácio]]/Tab_Exante[[#This Row],[Rácio]])),"")</f>
        <v/>
      </c>
      <c r="AG285" s="26"/>
      <c r="AH28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85" s="26"/>
      <c r="AJ285" s="26"/>
      <c r="AL285" s="36">
        <f>IFERROR(Tab_Exante[[#This Row],[Área
 '[m2']]]*Tab_Poupanças[[#This Row],[Projeto - Redução das necessidades de Energia Primária '[%']]],0)</f>
        <v>0</v>
      </c>
      <c r="AM285" s="36">
        <f>IFERROR(Tab_Expost[[#This Row],[Área
 '[m2']]]*AH285,0)</f>
        <v>0</v>
      </c>
      <c r="AR285" s="20">
        <f t="shared" si="4"/>
        <v>274</v>
      </c>
    </row>
    <row r="286" spans="2:44" x14ac:dyDescent="0.2">
      <c r="B286" s="27" t="str">
        <f>IF(Tab_Exante[[#This Row],[Número  CE]]="","",_xlfn.CONCAT(Início!$G$10," | ",Início!$I$10," | ","0",AR286))</f>
        <v/>
      </c>
      <c r="C286" s="33"/>
      <c r="D286" s="29"/>
      <c r="E286" s="62"/>
      <c r="F286" s="62"/>
      <c r="G286" s="62"/>
      <c r="H286" s="63"/>
      <c r="I286" s="63"/>
      <c r="J286" s="63"/>
      <c r="K28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8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86" s="62"/>
      <c r="N286" s="84"/>
      <c r="O28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86" s="27" t="str">
        <f>IF(Tab_Exante[[#This Row],[ID]]="","",Tab_Exante[[#This Row],[ID]])</f>
        <v/>
      </c>
      <c r="R286" s="29"/>
      <c r="S286" s="29" t="str">
        <f>IF(Tab_Expost[[#This Row],[Número  CE]]="","",Tab_Exante[[#This Row],[Tipo de CE]])</f>
        <v/>
      </c>
      <c r="T286" s="63"/>
      <c r="U286" s="63"/>
      <c r="V286" s="63"/>
      <c r="W286" s="74"/>
      <c r="X286" s="68"/>
      <c r="Y286" s="59"/>
      <c r="Z28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8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8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86" s="27" t="str">
        <f>IF(Tab_Exante[[#This Row],[ID]]="","",Tab_Exante[[#This Row],[ID]])</f>
        <v/>
      </c>
      <c r="AE28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86" s="26" t="str">
        <f>IFERROR(IF((1-Tab_Expost[[#This Row],[Rácio]]/Tab_Exante[[#This Row],[Rácio]])&lt;0,0,(1-Tab_Expost[[#This Row],[Rácio]]/Tab_Exante[[#This Row],[Rácio]])),"")</f>
        <v/>
      </c>
      <c r="AG286" s="26"/>
      <c r="AH28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86" s="26"/>
      <c r="AJ286" s="26"/>
      <c r="AL286" s="36">
        <f>IFERROR(Tab_Exante[[#This Row],[Área
 '[m2']]]*Tab_Poupanças[[#This Row],[Projeto - Redução das necessidades de Energia Primária '[%']]],0)</f>
        <v>0</v>
      </c>
      <c r="AM286" s="36">
        <f>IFERROR(Tab_Expost[[#This Row],[Área
 '[m2']]]*AH286,0)</f>
        <v>0</v>
      </c>
      <c r="AR286" s="20">
        <f t="shared" si="4"/>
        <v>275</v>
      </c>
    </row>
    <row r="287" spans="2:44" x14ac:dyDescent="0.2">
      <c r="B287" s="27" t="str">
        <f>IF(Tab_Exante[[#This Row],[Número  CE]]="","",_xlfn.CONCAT(Início!$G$10," | ",Início!$I$10," | ","0",AR287))</f>
        <v/>
      </c>
      <c r="C287" s="33"/>
      <c r="D287" s="29"/>
      <c r="E287" s="62"/>
      <c r="F287" s="62"/>
      <c r="G287" s="62"/>
      <c r="H287" s="63"/>
      <c r="I287" s="63"/>
      <c r="J287" s="63"/>
      <c r="K28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8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87" s="62"/>
      <c r="N287" s="84"/>
      <c r="O28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87" s="27" t="str">
        <f>IF(Tab_Exante[[#This Row],[ID]]="","",Tab_Exante[[#This Row],[ID]])</f>
        <v/>
      </c>
      <c r="R287" s="29"/>
      <c r="S287" s="29" t="str">
        <f>IF(Tab_Expost[[#This Row],[Número  CE]]="","",Tab_Exante[[#This Row],[Tipo de CE]])</f>
        <v/>
      </c>
      <c r="T287" s="63"/>
      <c r="U287" s="63"/>
      <c r="V287" s="63"/>
      <c r="W287" s="74"/>
      <c r="X287" s="68"/>
      <c r="Y287" s="59"/>
      <c r="Z28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8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8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87" s="27" t="str">
        <f>IF(Tab_Exante[[#This Row],[ID]]="","",Tab_Exante[[#This Row],[ID]])</f>
        <v/>
      </c>
      <c r="AE28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87" s="26" t="str">
        <f>IFERROR(IF((1-Tab_Expost[[#This Row],[Rácio]]/Tab_Exante[[#This Row],[Rácio]])&lt;0,0,(1-Tab_Expost[[#This Row],[Rácio]]/Tab_Exante[[#This Row],[Rácio]])),"")</f>
        <v/>
      </c>
      <c r="AG287" s="26"/>
      <c r="AH28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87" s="26"/>
      <c r="AJ287" s="26"/>
      <c r="AL287" s="36">
        <f>IFERROR(Tab_Exante[[#This Row],[Área
 '[m2']]]*Tab_Poupanças[[#This Row],[Projeto - Redução das necessidades de Energia Primária '[%']]],0)</f>
        <v>0</v>
      </c>
      <c r="AM287" s="36">
        <f>IFERROR(Tab_Expost[[#This Row],[Área
 '[m2']]]*AH287,0)</f>
        <v>0</v>
      </c>
      <c r="AR287" s="20">
        <f t="shared" si="4"/>
        <v>276</v>
      </c>
    </row>
    <row r="288" spans="2:44" x14ac:dyDescent="0.2">
      <c r="B288" s="27" t="str">
        <f>IF(Tab_Exante[[#This Row],[Número  CE]]="","",_xlfn.CONCAT(Início!$G$10," | ",Início!$I$10," | ","0",AR288))</f>
        <v/>
      </c>
      <c r="C288" s="33"/>
      <c r="D288" s="29"/>
      <c r="E288" s="62"/>
      <c r="F288" s="62"/>
      <c r="G288" s="62"/>
      <c r="H288" s="63"/>
      <c r="I288" s="63"/>
      <c r="J288" s="63"/>
      <c r="K28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8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88" s="62"/>
      <c r="N288" s="84"/>
      <c r="O28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88" s="27" t="str">
        <f>IF(Tab_Exante[[#This Row],[ID]]="","",Tab_Exante[[#This Row],[ID]])</f>
        <v/>
      </c>
      <c r="R288" s="29"/>
      <c r="S288" s="29" t="str">
        <f>IF(Tab_Expost[[#This Row],[Número  CE]]="","",Tab_Exante[[#This Row],[Tipo de CE]])</f>
        <v/>
      </c>
      <c r="T288" s="63"/>
      <c r="U288" s="63"/>
      <c r="V288" s="63"/>
      <c r="W288" s="74"/>
      <c r="X288" s="68"/>
      <c r="Y288" s="59"/>
      <c r="Z28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8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8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88" s="27" t="str">
        <f>IF(Tab_Exante[[#This Row],[ID]]="","",Tab_Exante[[#This Row],[ID]])</f>
        <v/>
      </c>
      <c r="AE28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88" s="26" t="str">
        <f>IFERROR(IF((1-Tab_Expost[[#This Row],[Rácio]]/Tab_Exante[[#This Row],[Rácio]])&lt;0,0,(1-Tab_Expost[[#This Row],[Rácio]]/Tab_Exante[[#This Row],[Rácio]])),"")</f>
        <v/>
      </c>
      <c r="AG288" s="26"/>
      <c r="AH28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88" s="26"/>
      <c r="AJ288" s="26"/>
      <c r="AL288" s="36">
        <f>IFERROR(Tab_Exante[[#This Row],[Área
 '[m2']]]*Tab_Poupanças[[#This Row],[Projeto - Redução das necessidades de Energia Primária '[%']]],0)</f>
        <v>0</v>
      </c>
      <c r="AM288" s="36">
        <f>IFERROR(Tab_Expost[[#This Row],[Área
 '[m2']]]*AH288,0)</f>
        <v>0</v>
      </c>
      <c r="AR288" s="20">
        <f t="shared" si="4"/>
        <v>277</v>
      </c>
    </row>
    <row r="289" spans="2:44" x14ac:dyDescent="0.2">
      <c r="B289" s="27" t="str">
        <f>IF(Tab_Exante[[#This Row],[Número  CE]]="","",_xlfn.CONCAT(Início!$G$10," | ",Início!$I$10," | ","0",AR289))</f>
        <v/>
      </c>
      <c r="C289" s="33"/>
      <c r="D289" s="29"/>
      <c r="E289" s="62"/>
      <c r="F289" s="62"/>
      <c r="G289" s="62"/>
      <c r="H289" s="63"/>
      <c r="I289" s="63"/>
      <c r="J289" s="63"/>
      <c r="K28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8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89" s="62"/>
      <c r="N289" s="84"/>
      <c r="O28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89" s="27" t="str">
        <f>IF(Tab_Exante[[#This Row],[ID]]="","",Tab_Exante[[#This Row],[ID]])</f>
        <v/>
      </c>
      <c r="R289" s="29"/>
      <c r="S289" s="29" t="str">
        <f>IF(Tab_Expost[[#This Row],[Número  CE]]="","",Tab_Exante[[#This Row],[Tipo de CE]])</f>
        <v/>
      </c>
      <c r="T289" s="63"/>
      <c r="U289" s="63"/>
      <c r="V289" s="63"/>
      <c r="W289" s="74"/>
      <c r="X289" s="68"/>
      <c r="Y289" s="59"/>
      <c r="Z28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8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8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89" s="27" t="str">
        <f>IF(Tab_Exante[[#This Row],[ID]]="","",Tab_Exante[[#This Row],[ID]])</f>
        <v/>
      </c>
      <c r="AE28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89" s="26" t="str">
        <f>IFERROR(IF((1-Tab_Expost[[#This Row],[Rácio]]/Tab_Exante[[#This Row],[Rácio]])&lt;0,0,(1-Tab_Expost[[#This Row],[Rácio]]/Tab_Exante[[#This Row],[Rácio]])),"")</f>
        <v/>
      </c>
      <c r="AG289" s="26"/>
      <c r="AH28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89" s="26"/>
      <c r="AJ289" s="26"/>
      <c r="AL289" s="36">
        <f>IFERROR(Tab_Exante[[#This Row],[Área
 '[m2']]]*Tab_Poupanças[[#This Row],[Projeto - Redução das necessidades de Energia Primária '[%']]],0)</f>
        <v>0</v>
      </c>
      <c r="AM289" s="36">
        <f>IFERROR(Tab_Expost[[#This Row],[Área
 '[m2']]]*AH289,0)</f>
        <v>0</v>
      </c>
      <c r="AR289" s="20">
        <f t="shared" si="4"/>
        <v>278</v>
      </c>
    </row>
    <row r="290" spans="2:44" x14ac:dyDescent="0.2">
      <c r="B290" s="27" t="str">
        <f>IF(Tab_Exante[[#This Row],[Número  CE]]="","",_xlfn.CONCAT(Início!$G$10," | ",Início!$I$10," | ","0",AR290))</f>
        <v/>
      </c>
      <c r="C290" s="33"/>
      <c r="D290" s="29"/>
      <c r="E290" s="62"/>
      <c r="F290" s="62"/>
      <c r="G290" s="62"/>
      <c r="H290" s="63"/>
      <c r="I290" s="63"/>
      <c r="J290" s="63"/>
      <c r="K29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9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90" s="62"/>
      <c r="N290" s="84"/>
      <c r="O29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90" s="27" t="str">
        <f>IF(Tab_Exante[[#This Row],[ID]]="","",Tab_Exante[[#This Row],[ID]])</f>
        <v/>
      </c>
      <c r="R290" s="29"/>
      <c r="S290" s="29" t="str">
        <f>IF(Tab_Expost[[#This Row],[Número  CE]]="","",Tab_Exante[[#This Row],[Tipo de CE]])</f>
        <v/>
      </c>
      <c r="T290" s="66"/>
      <c r="U290" s="63"/>
      <c r="V290" s="67"/>
      <c r="W290" s="75"/>
      <c r="X290" s="68"/>
      <c r="Y290" s="59"/>
      <c r="Z29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9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9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90" s="27" t="str">
        <f>IF(Tab_Exante[[#This Row],[ID]]="","",Tab_Exante[[#This Row],[ID]])</f>
        <v/>
      </c>
      <c r="AE29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90" s="26" t="str">
        <f>IFERROR(IF((1-Tab_Expost[[#This Row],[Rácio]]/Tab_Exante[[#This Row],[Rácio]])&lt;0,0,(1-Tab_Expost[[#This Row],[Rácio]]/Tab_Exante[[#This Row],[Rácio]])),"")</f>
        <v/>
      </c>
      <c r="AG290" s="26"/>
      <c r="AH29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90" s="26"/>
      <c r="AJ290" s="26"/>
      <c r="AL290" s="36">
        <f>IFERROR(Tab_Exante[[#This Row],[Área
 '[m2']]]*Tab_Poupanças[[#This Row],[Projeto - Redução das necessidades de Energia Primária '[%']]],0)</f>
        <v>0</v>
      </c>
      <c r="AM290" s="36">
        <f>IFERROR(Tab_Expost[[#This Row],[Área
 '[m2']]]*AH290,0)</f>
        <v>0</v>
      </c>
      <c r="AR290" s="20">
        <f t="shared" si="4"/>
        <v>279</v>
      </c>
    </row>
    <row r="291" spans="2:44" x14ac:dyDescent="0.2">
      <c r="B291" s="27" t="str">
        <f>IF(Tab_Exante[[#This Row],[Número  CE]]="","",_xlfn.CONCAT(Início!$G$10," | ",Início!$I$10," | ","0",AR291))</f>
        <v/>
      </c>
      <c r="C291" s="33"/>
      <c r="D291" s="29"/>
      <c r="E291" s="62"/>
      <c r="F291" s="62"/>
      <c r="G291" s="62"/>
      <c r="H291" s="63"/>
      <c r="I291" s="63"/>
      <c r="J291" s="63"/>
      <c r="K29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9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91" s="62"/>
      <c r="N291" s="84"/>
      <c r="O29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91" s="27" t="str">
        <f>IF(Tab_Exante[[#This Row],[ID]]="","",Tab_Exante[[#This Row],[ID]])</f>
        <v/>
      </c>
      <c r="R291" s="29"/>
      <c r="S291" s="29" t="str">
        <f>IF(Tab_Expost[[#This Row],[Número  CE]]="","",Tab_Exante[[#This Row],[Tipo de CE]])</f>
        <v/>
      </c>
      <c r="T291" s="66"/>
      <c r="U291" s="63"/>
      <c r="V291" s="67"/>
      <c r="W291" s="75"/>
      <c r="X291" s="68"/>
      <c r="Y291" s="59"/>
      <c r="Z29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9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9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91" s="27" t="str">
        <f>IF(Tab_Exante[[#This Row],[ID]]="","",Tab_Exante[[#This Row],[ID]])</f>
        <v/>
      </c>
      <c r="AE29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91" s="26" t="str">
        <f>IFERROR(IF((1-Tab_Expost[[#This Row],[Rácio]]/Tab_Exante[[#This Row],[Rácio]])&lt;0,0,(1-Tab_Expost[[#This Row],[Rácio]]/Tab_Exante[[#This Row],[Rácio]])),"")</f>
        <v/>
      </c>
      <c r="AG291" s="26"/>
      <c r="AH29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91" s="26"/>
      <c r="AJ291" s="26"/>
      <c r="AL291" s="36">
        <f>IFERROR(Tab_Exante[[#This Row],[Área
 '[m2']]]*Tab_Poupanças[[#This Row],[Projeto - Redução das necessidades de Energia Primária '[%']]],0)</f>
        <v>0</v>
      </c>
      <c r="AM291" s="36">
        <f>IFERROR(Tab_Expost[[#This Row],[Área
 '[m2']]]*AH291,0)</f>
        <v>0</v>
      </c>
      <c r="AR291" s="20">
        <f t="shared" si="4"/>
        <v>280</v>
      </c>
    </row>
    <row r="292" spans="2:44" x14ac:dyDescent="0.2">
      <c r="B292" s="27" t="str">
        <f>IF(Tab_Exante[[#This Row],[Número  CE]]="","",_xlfn.CONCAT(Início!$G$10," | ",Início!$I$10," | ","0",AR292))</f>
        <v/>
      </c>
      <c r="C292" s="33"/>
      <c r="D292" s="29"/>
      <c r="E292" s="62"/>
      <c r="F292" s="62"/>
      <c r="G292" s="62"/>
      <c r="H292" s="63"/>
      <c r="I292" s="63"/>
      <c r="J292" s="63"/>
      <c r="K292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92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92" s="62"/>
      <c r="N292" s="84"/>
      <c r="O29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92" s="27" t="str">
        <f>IF(Tab_Exante[[#This Row],[ID]]="","",Tab_Exante[[#This Row],[ID]])</f>
        <v/>
      </c>
      <c r="R292" s="29"/>
      <c r="S292" s="29" t="str">
        <f>IF(Tab_Expost[[#This Row],[Número  CE]]="","",Tab_Exante[[#This Row],[Tipo de CE]])</f>
        <v/>
      </c>
      <c r="T292" s="66"/>
      <c r="U292" s="63"/>
      <c r="V292" s="67"/>
      <c r="W292" s="75"/>
      <c r="X292" s="68"/>
      <c r="Y292" s="59"/>
      <c r="Z29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9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9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92" s="27" t="str">
        <f>IF(Tab_Exante[[#This Row],[ID]]="","",Tab_Exante[[#This Row],[ID]])</f>
        <v/>
      </c>
      <c r="AE292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92" s="26" t="str">
        <f>IFERROR(IF((1-Tab_Expost[[#This Row],[Rácio]]/Tab_Exante[[#This Row],[Rácio]])&lt;0,0,(1-Tab_Expost[[#This Row],[Rácio]]/Tab_Exante[[#This Row],[Rácio]])),"")</f>
        <v/>
      </c>
      <c r="AG292" s="26"/>
      <c r="AH292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92" s="26"/>
      <c r="AJ292" s="26"/>
      <c r="AL292" s="36">
        <f>IFERROR(Tab_Exante[[#This Row],[Área
 '[m2']]]*Tab_Poupanças[[#This Row],[Projeto - Redução das necessidades de Energia Primária '[%']]],0)</f>
        <v>0</v>
      </c>
      <c r="AM292" s="36">
        <f>IFERROR(Tab_Expost[[#This Row],[Área
 '[m2']]]*AH292,0)</f>
        <v>0</v>
      </c>
      <c r="AR292" s="20">
        <f t="shared" si="4"/>
        <v>281</v>
      </c>
    </row>
    <row r="293" spans="2:44" x14ac:dyDescent="0.2">
      <c r="B293" s="27" t="str">
        <f>IF(Tab_Exante[[#This Row],[Número  CE]]="","",_xlfn.CONCAT(Início!$G$10," | ",Início!$I$10," | ","0",AR293))</f>
        <v/>
      </c>
      <c r="C293" s="33"/>
      <c r="D293" s="29"/>
      <c r="E293" s="62"/>
      <c r="F293" s="62"/>
      <c r="G293" s="62"/>
      <c r="H293" s="63"/>
      <c r="I293" s="63"/>
      <c r="J293" s="63"/>
      <c r="K293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93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93" s="62"/>
      <c r="N293" s="84"/>
      <c r="O293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93" s="27" t="str">
        <f>IF(Tab_Exante[[#This Row],[ID]]="","",Tab_Exante[[#This Row],[ID]])</f>
        <v/>
      </c>
      <c r="R293" s="29"/>
      <c r="S293" s="29" t="str">
        <f>IF(Tab_Expost[[#This Row],[Número  CE]]="","",Tab_Exante[[#This Row],[Tipo de CE]])</f>
        <v/>
      </c>
      <c r="T293" s="66"/>
      <c r="U293" s="63"/>
      <c r="V293" s="67"/>
      <c r="W293" s="75"/>
      <c r="X293" s="68"/>
      <c r="Y293" s="59"/>
      <c r="Z293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93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93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93" s="27" t="str">
        <f>IF(Tab_Exante[[#This Row],[ID]]="","",Tab_Exante[[#This Row],[ID]])</f>
        <v/>
      </c>
      <c r="AE293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93" s="26" t="str">
        <f>IFERROR(IF((1-Tab_Expost[[#This Row],[Rácio]]/Tab_Exante[[#This Row],[Rácio]])&lt;0,0,(1-Tab_Expost[[#This Row],[Rácio]]/Tab_Exante[[#This Row],[Rácio]])),"")</f>
        <v/>
      </c>
      <c r="AG293" s="26"/>
      <c r="AH293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93" s="26"/>
      <c r="AJ293" s="26"/>
      <c r="AL293" s="36">
        <f>IFERROR(Tab_Exante[[#This Row],[Área
 '[m2']]]*Tab_Poupanças[[#This Row],[Projeto - Redução das necessidades de Energia Primária '[%']]],0)</f>
        <v>0</v>
      </c>
      <c r="AM293" s="36">
        <f>IFERROR(Tab_Expost[[#This Row],[Área
 '[m2']]]*AH293,0)</f>
        <v>0</v>
      </c>
      <c r="AR293" s="20">
        <f t="shared" si="4"/>
        <v>282</v>
      </c>
    </row>
    <row r="294" spans="2:44" x14ac:dyDescent="0.2">
      <c r="B294" s="27" t="str">
        <f>IF(Tab_Exante[[#This Row],[Número  CE]]="","",_xlfn.CONCAT(Início!$G$10," | ",Início!$I$10," | ","0",AR294))</f>
        <v/>
      </c>
      <c r="C294" s="33"/>
      <c r="D294" s="29"/>
      <c r="E294" s="62"/>
      <c r="F294" s="62"/>
      <c r="G294" s="62"/>
      <c r="H294" s="63"/>
      <c r="I294" s="63"/>
      <c r="J294" s="63"/>
      <c r="K294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94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94" s="62"/>
      <c r="N294" s="84"/>
      <c r="O294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94" s="27" t="str">
        <f>IF(Tab_Exante[[#This Row],[ID]]="","",Tab_Exante[[#This Row],[ID]])</f>
        <v/>
      </c>
      <c r="R294" s="29"/>
      <c r="S294" s="29" t="str">
        <f>IF(Tab_Expost[[#This Row],[Número  CE]]="","",Tab_Exante[[#This Row],[Tipo de CE]])</f>
        <v/>
      </c>
      <c r="T294" s="66"/>
      <c r="U294" s="63"/>
      <c r="V294" s="67"/>
      <c r="W294" s="75"/>
      <c r="X294" s="68"/>
      <c r="Y294" s="59"/>
      <c r="Z294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94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94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94" s="27" t="str">
        <f>IF(Tab_Exante[[#This Row],[ID]]="","",Tab_Exante[[#This Row],[ID]])</f>
        <v/>
      </c>
      <c r="AE294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94" s="26" t="str">
        <f>IFERROR(IF((1-Tab_Expost[[#This Row],[Rácio]]/Tab_Exante[[#This Row],[Rácio]])&lt;0,0,(1-Tab_Expost[[#This Row],[Rácio]]/Tab_Exante[[#This Row],[Rácio]])),"")</f>
        <v/>
      </c>
      <c r="AG294" s="26"/>
      <c r="AH294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94" s="26"/>
      <c r="AJ294" s="26"/>
      <c r="AL294" s="36">
        <f>IFERROR(Tab_Exante[[#This Row],[Área
 '[m2']]]*Tab_Poupanças[[#This Row],[Projeto - Redução das necessidades de Energia Primária '[%']]],0)</f>
        <v>0</v>
      </c>
      <c r="AM294" s="36">
        <f>IFERROR(Tab_Expost[[#This Row],[Área
 '[m2']]]*AH294,0)</f>
        <v>0</v>
      </c>
      <c r="AR294" s="20">
        <f t="shared" si="4"/>
        <v>283</v>
      </c>
    </row>
    <row r="295" spans="2:44" x14ac:dyDescent="0.2">
      <c r="B295" s="27" t="str">
        <f>IF(Tab_Exante[[#This Row],[Número  CE]]="","",_xlfn.CONCAT(Início!$G$10," | ",Início!$I$10," | ","0",AR295))</f>
        <v/>
      </c>
      <c r="C295" s="33"/>
      <c r="D295" s="29"/>
      <c r="E295" s="62"/>
      <c r="F295" s="62"/>
      <c r="G295" s="62"/>
      <c r="H295" s="63"/>
      <c r="I295" s="63"/>
      <c r="J295" s="63"/>
      <c r="K295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95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95" s="62"/>
      <c r="N295" s="84"/>
      <c r="O295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95" s="27" t="str">
        <f>IF(Tab_Exante[[#This Row],[ID]]="","",Tab_Exante[[#This Row],[ID]])</f>
        <v/>
      </c>
      <c r="R295" s="29"/>
      <c r="S295" s="29" t="str">
        <f>IF(Tab_Expost[[#This Row],[Número  CE]]="","",Tab_Exante[[#This Row],[Tipo de CE]])</f>
        <v/>
      </c>
      <c r="T295" s="66"/>
      <c r="U295" s="63"/>
      <c r="V295" s="67"/>
      <c r="W295" s="75"/>
      <c r="X295" s="68"/>
      <c r="Y295" s="59"/>
      <c r="Z295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95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95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95" s="27" t="str">
        <f>IF(Tab_Exante[[#This Row],[ID]]="","",Tab_Exante[[#This Row],[ID]])</f>
        <v/>
      </c>
      <c r="AE295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95" s="26" t="str">
        <f>IFERROR(IF((1-Tab_Expost[[#This Row],[Rácio]]/Tab_Exante[[#This Row],[Rácio]])&lt;0,0,(1-Tab_Expost[[#This Row],[Rácio]]/Tab_Exante[[#This Row],[Rácio]])),"")</f>
        <v/>
      </c>
      <c r="AG295" s="26"/>
      <c r="AH295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95" s="26"/>
      <c r="AJ295" s="26"/>
      <c r="AL295" s="36">
        <f>IFERROR(Tab_Exante[[#This Row],[Área
 '[m2']]]*Tab_Poupanças[[#This Row],[Projeto - Redução das necessidades de Energia Primária '[%']]],0)</f>
        <v>0</v>
      </c>
      <c r="AM295" s="36">
        <f>IFERROR(Tab_Expost[[#This Row],[Área
 '[m2']]]*AH295,0)</f>
        <v>0</v>
      </c>
      <c r="AR295" s="20">
        <f t="shared" si="4"/>
        <v>284</v>
      </c>
    </row>
    <row r="296" spans="2:44" x14ac:dyDescent="0.2">
      <c r="B296" s="27" t="str">
        <f>IF(Tab_Exante[[#This Row],[Número  CE]]="","",_xlfn.CONCAT(Início!$G$10," | ",Início!$I$10," | ","0",AR296))</f>
        <v/>
      </c>
      <c r="C296" s="33"/>
      <c r="D296" s="29"/>
      <c r="E296" s="62"/>
      <c r="F296" s="62"/>
      <c r="G296" s="62"/>
      <c r="H296" s="63"/>
      <c r="I296" s="63"/>
      <c r="J296" s="63"/>
      <c r="K296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96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96" s="62"/>
      <c r="N296" s="84"/>
      <c r="O296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96" s="27" t="str">
        <f>IF(Tab_Exante[[#This Row],[ID]]="","",Tab_Exante[[#This Row],[ID]])</f>
        <v/>
      </c>
      <c r="R296" s="29"/>
      <c r="S296" s="29" t="str">
        <f>IF(Tab_Expost[[#This Row],[Número  CE]]="","",Tab_Exante[[#This Row],[Tipo de CE]])</f>
        <v/>
      </c>
      <c r="T296" s="66"/>
      <c r="U296" s="63"/>
      <c r="V296" s="67"/>
      <c r="W296" s="75"/>
      <c r="X296" s="68"/>
      <c r="Y296" s="59"/>
      <c r="Z296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96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96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96" s="27" t="str">
        <f>IF(Tab_Exante[[#This Row],[ID]]="","",Tab_Exante[[#This Row],[ID]])</f>
        <v/>
      </c>
      <c r="AE296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96" s="26" t="str">
        <f>IFERROR(IF((1-Tab_Expost[[#This Row],[Rácio]]/Tab_Exante[[#This Row],[Rácio]])&lt;0,0,(1-Tab_Expost[[#This Row],[Rácio]]/Tab_Exante[[#This Row],[Rácio]])),"")</f>
        <v/>
      </c>
      <c r="AG296" s="26"/>
      <c r="AH296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96" s="26"/>
      <c r="AJ296" s="26"/>
      <c r="AL296" s="36">
        <f>IFERROR(Tab_Exante[[#This Row],[Área
 '[m2']]]*Tab_Poupanças[[#This Row],[Projeto - Redução das necessidades de Energia Primária '[%']]],0)</f>
        <v>0</v>
      </c>
      <c r="AM296" s="36">
        <f>IFERROR(Tab_Expost[[#This Row],[Área
 '[m2']]]*AH296,0)</f>
        <v>0</v>
      </c>
      <c r="AR296" s="20">
        <f t="shared" si="4"/>
        <v>285</v>
      </c>
    </row>
    <row r="297" spans="2:44" x14ac:dyDescent="0.2">
      <c r="B297" s="27" t="str">
        <f>IF(Tab_Exante[[#This Row],[Número  CE]]="","",_xlfn.CONCAT(Início!$G$10," | ",Início!$I$10," | ","0",AR297))</f>
        <v/>
      </c>
      <c r="C297" s="33"/>
      <c r="D297" s="29"/>
      <c r="E297" s="62"/>
      <c r="F297" s="62"/>
      <c r="G297" s="62"/>
      <c r="H297" s="63"/>
      <c r="I297" s="63"/>
      <c r="J297" s="63"/>
      <c r="K297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97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97" s="62"/>
      <c r="N297" s="84"/>
      <c r="O297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97" s="27" t="str">
        <f>IF(Tab_Exante[[#This Row],[ID]]="","",Tab_Exante[[#This Row],[ID]])</f>
        <v/>
      </c>
      <c r="R297" s="29"/>
      <c r="S297" s="29" t="str">
        <f>IF(Tab_Expost[[#This Row],[Número  CE]]="","",Tab_Exante[[#This Row],[Tipo de CE]])</f>
        <v/>
      </c>
      <c r="T297" s="66"/>
      <c r="U297" s="63"/>
      <c r="V297" s="67"/>
      <c r="W297" s="75"/>
      <c r="X297" s="68"/>
      <c r="Y297" s="59"/>
      <c r="Z297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97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97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97" s="27" t="str">
        <f>IF(Tab_Exante[[#This Row],[ID]]="","",Tab_Exante[[#This Row],[ID]])</f>
        <v/>
      </c>
      <c r="AE297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97" s="26" t="str">
        <f>IFERROR(IF((1-Tab_Expost[[#This Row],[Rácio]]/Tab_Exante[[#This Row],[Rácio]])&lt;0,0,(1-Tab_Expost[[#This Row],[Rácio]]/Tab_Exante[[#This Row],[Rácio]])),"")</f>
        <v/>
      </c>
      <c r="AG297" s="26"/>
      <c r="AH297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97" s="26"/>
      <c r="AJ297" s="26"/>
      <c r="AL297" s="36">
        <f>IFERROR(Tab_Exante[[#This Row],[Área
 '[m2']]]*Tab_Poupanças[[#This Row],[Projeto - Redução das necessidades de Energia Primária '[%']]],0)</f>
        <v>0</v>
      </c>
      <c r="AM297" s="36">
        <f>IFERROR(Tab_Expost[[#This Row],[Área
 '[m2']]]*AH297,0)</f>
        <v>0</v>
      </c>
      <c r="AR297" s="20">
        <f t="shared" si="4"/>
        <v>286</v>
      </c>
    </row>
    <row r="298" spans="2:44" x14ac:dyDescent="0.2">
      <c r="B298" s="27" t="str">
        <f>IF(Tab_Exante[[#This Row],[Número  CE]]="","",_xlfn.CONCAT(Início!$G$10," | ",Início!$I$10," | ","0",AR298))</f>
        <v/>
      </c>
      <c r="C298" s="33"/>
      <c r="D298" s="29"/>
      <c r="E298" s="62"/>
      <c r="F298" s="62"/>
      <c r="G298" s="62"/>
      <c r="H298" s="63"/>
      <c r="I298" s="63"/>
      <c r="J298" s="63"/>
      <c r="K298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98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98" s="62"/>
      <c r="N298" s="84"/>
      <c r="O298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98" s="27" t="str">
        <f>IF(Tab_Exante[[#This Row],[ID]]="","",Tab_Exante[[#This Row],[ID]])</f>
        <v/>
      </c>
      <c r="R298" s="29"/>
      <c r="S298" s="29" t="str">
        <f>IF(Tab_Expost[[#This Row],[Número  CE]]="","",Tab_Exante[[#This Row],[Tipo de CE]])</f>
        <v/>
      </c>
      <c r="T298" s="66"/>
      <c r="U298" s="63"/>
      <c r="V298" s="67"/>
      <c r="W298" s="75"/>
      <c r="X298" s="68"/>
      <c r="Y298" s="59"/>
      <c r="Z298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98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98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98" s="27" t="str">
        <f>IF(Tab_Exante[[#This Row],[ID]]="","",Tab_Exante[[#This Row],[ID]])</f>
        <v/>
      </c>
      <c r="AE298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98" s="26" t="str">
        <f>IFERROR(IF((1-Tab_Expost[[#This Row],[Rácio]]/Tab_Exante[[#This Row],[Rácio]])&lt;0,0,(1-Tab_Expost[[#This Row],[Rácio]]/Tab_Exante[[#This Row],[Rácio]])),"")</f>
        <v/>
      </c>
      <c r="AG298" s="26"/>
      <c r="AH298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98" s="26"/>
      <c r="AJ298" s="26"/>
      <c r="AL298" s="36">
        <f>IFERROR(Tab_Exante[[#This Row],[Área
 '[m2']]]*Tab_Poupanças[[#This Row],[Projeto - Redução das necessidades de Energia Primária '[%']]],0)</f>
        <v>0</v>
      </c>
      <c r="AM298" s="36">
        <f>IFERROR(Tab_Expost[[#This Row],[Área
 '[m2']]]*AH298,0)</f>
        <v>0</v>
      </c>
      <c r="AR298" s="20">
        <f t="shared" si="4"/>
        <v>287</v>
      </c>
    </row>
    <row r="299" spans="2:44" x14ac:dyDescent="0.2">
      <c r="B299" s="27" t="str">
        <f>IF(Tab_Exante[[#This Row],[Número  CE]]="","",_xlfn.CONCAT(Início!$G$10," | ",Início!$I$10," | ","0",AR299))</f>
        <v/>
      </c>
      <c r="C299" s="28"/>
      <c r="D299" s="29"/>
      <c r="E299" s="62"/>
      <c r="F299" s="62"/>
      <c r="G299" s="62"/>
      <c r="H299" s="63"/>
      <c r="I299" s="63"/>
      <c r="J299" s="63"/>
      <c r="K299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299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299" s="62"/>
      <c r="N299" s="84"/>
      <c r="O299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299" s="27" t="str">
        <f>IF(Tab_Exante[[#This Row],[ID]]="","",Tab_Exante[[#This Row],[ID]])</f>
        <v/>
      </c>
      <c r="R299" s="29"/>
      <c r="S299" s="29" t="str">
        <f>IF(Tab_Expost[[#This Row],[Número  CE]]="","",Tab_Exante[[#This Row],[Tipo de CE]])</f>
        <v/>
      </c>
      <c r="T299" s="66"/>
      <c r="U299" s="63"/>
      <c r="V299" s="67"/>
      <c r="W299" s="75"/>
      <c r="X299" s="68"/>
      <c r="Y299" s="59"/>
      <c r="Z299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299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299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299" s="27" t="str">
        <f>IF(Tab_Exante[[#This Row],[ID]]="","",Tab_Exante[[#This Row],[ID]])</f>
        <v/>
      </c>
      <c r="AE299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299" s="26" t="str">
        <f>IFERROR(IF((1-Tab_Expost[[#This Row],[Rácio]]/Tab_Exante[[#This Row],[Rácio]])&lt;0,0,(1-Tab_Expost[[#This Row],[Rácio]]/Tab_Exante[[#This Row],[Rácio]])),"")</f>
        <v/>
      </c>
      <c r="AG299" s="26"/>
      <c r="AH299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299" s="26"/>
      <c r="AJ299" s="26"/>
      <c r="AL299" s="36">
        <f>IFERROR(Tab_Exante[[#This Row],[Área
 '[m2']]]*Tab_Poupanças[[#This Row],[Projeto - Redução das necessidades de Energia Primária '[%']]],0)</f>
        <v>0</v>
      </c>
      <c r="AM299" s="36">
        <f>IFERROR(Tab_Expost[[#This Row],[Área
 '[m2']]]*AH299,0)</f>
        <v>0</v>
      </c>
      <c r="AR299" s="20">
        <f t="shared" si="4"/>
        <v>288</v>
      </c>
    </row>
    <row r="300" spans="2:44" x14ac:dyDescent="0.2">
      <c r="B300" s="27" t="str">
        <f>IF(Tab_Exante[[#This Row],[Número  CE]]="","",_xlfn.CONCAT(Início!$G$10," | ",Início!$I$10," | ","0",AR300))</f>
        <v/>
      </c>
      <c r="C300" s="28"/>
      <c r="D300" s="29"/>
      <c r="E300" s="62"/>
      <c r="F300" s="62"/>
      <c r="G300" s="62"/>
      <c r="H300" s="63"/>
      <c r="I300" s="63"/>
      <c r="J300" s="63"/>
      <c r="K300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300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300" s="62"/>
      <c r="N300" s="84"/>
      <c r="O300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300" s="27" t="str">
        <f>IF(Tab_Exante[[#This Row],[ID]]="","",Tab_Exante[[#This Row],[ID]])</f>
        <v/>
      </c>
      <c r="R300" s="29"/>
      <c r="S300" s="29" t="str">
        <f>IF(Tab_Expost[[#This Row],[Número  CE]]="","",Tab_Exante[[#This Row],[Tipo de CE]])</f>
        <v/>
      </c>
      <c r="T300" s="66"/>
      <c r="U300" s="63"/>
      <c r="V300" s="67"/>
      <c r="W300" s="75"/>
      <c r="X300" s="68"/>
      <c r="Y300" s="59"/>
      <c r="Z300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300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300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300" s="27" t="str">
        <f>IF(Tab_Exante[[#This Row],[ID]]="","",Tab_Exante[[#This Row],[ID]])</f>
        <v/>
      </c>
      <c r="AE300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300" s="26" t="str">
        <f>IFERROR(IF((1-Tab_Expost[[#This Row],[Rácio]]/Tab_Exante[[#This Row],[Rácio]])&lt;0,0,(1-Tab_Expost[[#This Row],[Rácio]]/Tab_Exante[[#This Row],[Rácio]])),"")</f>
        <v/>
      </c>
      <c r="AG300" s="26"/>
      <c r="AH300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300" s="26"/>
      <c r="AJ300" s="26"/>
      <c r="AL300" s="36">
        <f>IFERROR(Tab_Exante[[#This Row],[Área
 '[m2']]]*Tab_Poupanças[[#This Row],[Projeto - Redução das necessidades de Energia Primária '[%']]],0)</f>
        <v>0</v>
      </c>
      <c r="AM300" s="36">
        <f>IFERROR(Tab_Expost[[#This Row],[Área
 '[m2']]]*AH300,0)</f>
        <v>0</v>
      </c>
      <c r="AR300" s="20">
        <f t="shared" si="4"/>
        <v>289</v>
      </c>
    </row>
    <row r="301" spans="2:44" x14ac:dyDescent="0.2">
      <c r="B301" s="27" t="str">
        <f>IF(Tab_Exante[[#This Row],[Número  CE]]="","",_xlfn.CONCAT(Início!$G$10," | ",Início!$I$10," | ","0",AR301))</f>
        <v/>
      </c>
      <c r="C301" s="28"/>
      <c r="D301" s="29"/>
      <c r="E301" s="62"/>
      <c r="F301" s="62"/>
      <c r="G301" s="62"/>
      <c r="H301" s="63"/>
      <c r="I301" s="63"/>
      <c r="J301" s="63"/>
      <c r="K301" s="65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301" s="30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301" s="62"/>
      <c r="N301" s="84"/>
      <c r="O301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301" s="27" t="str">
        <f>IF(Tab_Exante[[#This Row],[ID]]="","",Tab_Exante[[#This Row],[ID]])</f>
        <v/>
      </c>
      <c r="R301" s="29"/>
      <c r="S301" s="29" t="str">
        <f>IF(Tab_Expost[[#This Row],[Número  CE]]="","",Tab_Exante[[#This Row],[Tipo de CE]])</f>
        <v/>
      </c>
      <c r="T301" s="63"/>
      <c r="U301" s="63"/>
      <c r="V301" s="63"/>
      <c r="W301" s="74"/>
      <c r="X301" s="68"/>
      <c r="Y301" s="59"/>
      <c r="Z301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301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301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301" s="27" t="str">
        <f>IF(Tab_Exante[[#This Row],[ID]]="","",Tab_Exante[[#This Row],[ID]])</f>
        <v/>
      </c>
      <c r="AE301" s="102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301" s="26" t="str">
        <f>IFERROR(IF((1-Tab_Expost[[#This Row],[Rácio]]/Tab_Exante[[#This Row],[Rácio]])&lt;0,0,(1-Tab_Expost[[#This Row],[Rácio]]/Tab_Exante[[#This Row],[Rácio]])),"")</f>
        <v/>
      </c>
      <c r="AG301" s="26"/>
      <c r="AH301" s="96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301" s="26"/>
      <c r="AJ301" s="26"/>
      <c r="AL301" s="36">
        <f>IFERROR(Tab_Exante[[#This Row],[Área
 '[m2']]]*Tab_Poupanças[[#This Row],[Projeto - Redução das necessidades de Energia Primária '[%']]],0)</f>
        <v>0</v>
      </c>
      <c r="AM301" s="36">
        <f>IFERROR(Tab_Expost[[#This Row],[Área
 '[m2']]]*AH301,0)</f>
        <v>0</v>
      </c>
      <c r="AR301" s="20">
        <f t="shared" si="4"/>
        <v>290</v>
      </c>
    </row>
    <row r="302" spans="2:44" x14ac:dyDescent="0.2">
      <c r="B302" s="76" t="str">
        <f>IF(Tab_Exante[[#This Row],[Número  CE]]="","",_xlfn.CONCAT(Início!$G$10," | ",Início!$I$10," | ","0",AR302))</f>
        <v/>
      </c>
      <c r="C302" s="85"/>
      <c r="D302" s="77"/>
      <c r="E302" s="86"/>
      <c r="F302" s="86"/>
      <c r="G302" s="86"/>
      <c r="H302" s="78"/>
      <c r="I302" s="78"/>
      <c r="J302" s="78"/>
      <c r="K302" s="87" t="str">
        <f>IFERROR(IF(Tab_Exante[[#This Row],[Número  CE]]="","",IF(Tab_Exante[[#This Row],[Tipo de CE]]=Listagens!$A$3,Tab_Exante[[#This Row],[Área
 '[m2']]]*Tab_Exante[[#This Row],[Ntc '[kWhep/m2.ano']]],IF(Tab_Exante[[#This Row],[Tipo de CE]]=Listagens!$A$5,Tab_Exante[[#This Row],[Área
 '[m2']]]*Início!$F$24,Tab_Exante[[#This Row],[Área
 '[m2']]]*SUM(Tab_Exante[[#This Row],[IEEpr,S-IEEprev,ren '[kWhep/m2.ano']]:[IEEpr,T '[kWhep/m2.ano']]])))),"")</f>
        <v/>
      </c>
      <c r="L302" s="88" t="str">
        <f>IFERROR(IF(Tab_Exante[[#This Row],[Tipo de CE]]=Listagens!$A$3,Tab_Exante[[#This Row],[Ntc '[kWhep/m2.ano']]]/Tab_Exante[[#This Row],[Nt 
'[kWhep/m2.ano']]],IF(Tab_Exante[[#This Row],[Tipo de CE]]=Listagens!$A$5,Início!$F$24/Início!$F$26,Tab_Exante[[#This Row],[IEEpr,S-IEEprev,ren '[kWhep/m2.ano']]]/Tab_Exante[[#This Row],[IEEref,S '[kWhep/m2.ano']]])),"")</f>
        <v/>
      </c>
      <c r="M302" s="86"/>
      <c r="N302" s="89"/>
      <c r="O302" s="81" t="str">
        <f>IF(Tab_Exante[[#This Row],[Rácio]]="","",(IF(Tab_Exante[[#This Row],[Rácio]]&lt;=Listagens!$I$3,Listagens!$H$3,IF(Tab_Exante[[#This Row],[Rácio]]&lt;=Listagens!$I$4,Listagens!$H$4,IF(Tab_Exante[[#This Row],[Rácio]]&lt;=Listagens!$I$5,Listagens!$H$5,IF(Tab_Exante[[#This Row],[Rácio]]&lt;=Listagens!$I$6,Listagens!$H$6,IF(Tab_Exante[[#This Row],[Rácio]]&lt;=Listagens!$I$7,Listagens!$H$7,IF(Tab_Exante[[#This Row],[Rácio]]&lt;=Listagens!$I$8,Listagens!$H$8,IF(Tab_Exante[[#This Row],[Rácio]]&lt;=Listagens!$I$9,Listagens!$H$9,Listagens!$H$10)))))))))</f>
        <v/>
      </c>
      <c r="Q302" s="76" t="str">
        <f>IF(Tab_Exante[[#This Row],[ID]]="","",Tab_Exante[[#This Row],[ID]])</f>
        <v/>
      </c>
      <c r="R302" s="77"/>
      <c r="S302" s="29" t="str">
        <f>IF(Tab_Expost[[#This Row],[Número  CE]]="","",Tab_Exante[[#This Row],[Tipo de CE]])</f>
        <v/>
      </c>
      <c r="T302" s="78"/>
      <c r="U302" s="78"/>
      <c r="V302" s="78"/>
      <c r="W302" s="79"/>
      <c r="X302" s="68"/>
      <c r="Y302" s="59"/>
      <c r="Z302" s="70" t="str">
        <f>IF(Tab_Expost[[#This Row],[Número  CE]]="","",IF(Tab_Expost[[#This Row],[Tipo de CE]]=Listagens!$A$3,Tab_Expost[[#This Row],[Área
 '[m2']]]*Tab_Expost[[#This Row],[Obra Ntc '[kWhep/m2.ano']]],Tab_Expost[[#This Row],[Área
 '[m2']]]*SUM(Tab_Expost[[#This Row],[Obra IEEpr,S-IEEprev,ren '[kWhep/m2.ano']]:[IEEpr,T '[kWhep/m2.ano']]])))</f>
        <v/>
      </c>
      <c r="AA302" s="38" t="str">
        <f>IFERROR(IF(Tab_Expost[[#This Row],[Tipo de CE]]=Listagens!$A$3,Tab_Expost[[#This Row],[Obra Ntc '[kWhep/m2.ano']]]/Tab_Expost[[#This Row],[Nt 
'[kWhep/m2.ano']]],Tab_Expost[[#This Row],[Obra IEEpr,S-IEEprev,ren '[kWhep/m2.ano']]]/Tab_Expost[[#This Row],[IEEref,S '[kWhep/m2.ano']]]),"")</f>
        <v/>
      </c>
      <c r="AB302" s="31" t="str">
        <f>IF(Tab_Expost[[#This Row],[Rácio]]="","",(IF(Tab_Expost[[#This Row],[Rácio]]&lt;=Listagens!$I$3,Listagens!$H$3,IF(Tab_Expost[[#This Row],[Rácio]]&lt;=Listagens!$I$4,Listagens!$H$4,IF(Tab_Expost[[#This Row],[Rácio]]&lt;=Listagens!$I$5,Listagens!$H$5,IF(Tab_Expost[[#This Row],[Rácio]]&lt;=Listagens!$I$6,Listagens!$H$6,IF(Tab_Expost[[#This Row],[Rácio]]&lt;=Listagens!$I$7,Listagens!$H$7,IF(Tab_Expost[[#This Row],[Rácio]]&lt;=Listagens!$I$8,Listagens!$H$8,IF(Tab_Expost[[#This Row],[Rácio]]&lt;=Listagens!$I$9,Listagens!$H$9,Listagens!$H$10)))))))))</f>
        <v/>
      </c>
      <c r="AD302" s="76" t="str">
        <f>IF(Tab_Exante[[#This Row],[ID]]="","",Tab_Exante[[#This Row],[ID]])</f>
        <v/>
      </c>
      <c r="AE302" s="103" t="str">
        <f>IFERROR(IF(Tab_Exante[[#This Row],[Tipo de CE]]="Habitação",1-Tab_Exante[[#This Row],[Previsão novo Ntc '[kWhep/m2.ano']]]/Tab_Exante[[#This Row],[Ntc '[kWhep/m2.ano']]],1-Tab_Exante[[#This Row],[Previsão novo IEEpr,S-IEEprev,ren '[kWhep/m2.ano']]]/Tab_Exante[[#This Row],[IEEpr,S-IEEprev,ren '[kWhep/m2.ano']]]),"")</f>
        <v/>
      </c>
      <c r="AF302" s="26" t="str">
        <f>IFERROR(IF((1-Tab_Expost[[#This Row],[Rácio]]/Tab_Exante[[#This Row],[Rácio]])&lt;0,0,(1-Tab_Expost[[#This Row],[Rácio]]/Tab_Exante[[#This Row],[Rácio]])),"")</f>
        <v/>
      </c>
      <c r="AG302" s="26"/>
      <c r="AH302" s="99" t="str">
        <f>IFERROR(IF(Tab_Expost[[#This Row],[Tipo de CE]]="","",IF(Tab_Expost[[#This Row],[Tipo de CE]]="Habitação",1-Tab_Expost[[#This Row],[Obra Ntc '[kWhep/m2.ano']]]/Tab_Exante[[#This Row],[Ntc '[kWhep/m2.ano']]],1-Tab_Expost[[#This Row],[Obra IEEpr,S-IEEprev,ren '[kWhep/m2.ano']]]/Tab_Exante[[#This Row],[IEEpr,S-IEEprev,ren '[kWhep/m2.ano']]])),"")</f>
        <v/>
      </c>
      <c r="AI302" s="26"/>
      <c r="AJ302" s="26"/>
      <c r="AL302" s="36">
        <f>IFERROR(Tab_Exante[[#This Row],[Área
 '[m2']]]*Tab_Poupanças[[#This Row],[Projeto - Redução das necessidades de Energia Primária '[%']]],0)</f>
        <v>0</v>
      </c>
      <c r="AM302" s="36">
        <f>IFERROR(Tab_Expost[[#This Row],[Área
 '[m2']]]*AH302,0)</f>
        <v>0</v>
      </c>
      <c r="AR302" s="20">
        <f t="shared" si="4"/>
        <v>291</v>
      </c>
    </row>
  </sheetData>
  <mergeCells count="1">
    <mergeCell ref="AL9:AQ9"/>
  </mergeCells>
  <phoneticPr fontId="12" type="noConversion"/>
  <conditionalFormatting sqref="D12:E302">
    <cfRule type="expression" dxfId="8" priority="671">
      <formula>$C12&lt;&gt;""</formula>
    </cfRule>
  </conditionalFormatting>
  <conditionalFormatting sqref="R12:R302">
    <cfRule type="expression" dxfId="3" priority="10">
      <formula>$Q12&lt;&gt;""</formula>
    </cfRule>
  </conditionalFormatting>
  <conditionalFormatting sqref="S12:T302">
    <cfRule type="expression" dxfId="2" priority="9">
      <formula>$R12&lt;&gt;""</formula>
    </cfRule>
  </conditionalFormatting>
  <conditionalFormatting sqref="AE9">
    <cfRule type="iconSet" priority="14662">
      <iconSet iconSet="3Symbols">
        <cfvo type="percent" val="0"/>
        <cfvo type="num" val="0.25"/>
        <cfvo type="num" val="0.3" gte="0"/>
      </iconSet>
    </cfRule>
  </conditionalFormatting>
  <conditionalFormatting sqref="AE12:AE302">
    <cfRule type="iconSet" priority="14664">
      <iconSet iconSet="3Symbols">
        <cfvo type="percent" val="0"/>
        <cfvo type="num" val="0.25"/>
        <cfvo type="num" val="0.3" gte="0"/>
      </iconSet>
    </cfRule>
  </conditionalFormatting>
  <conditionalFormatting sqref="AF12:AG302 AI12:AJ302">
    <cfRule type="iconSet" priority="14661">
      <iconSet iconSet="3Symbols">
        <cfvo type="percent" val="0"/>
        <cfvo type="num" val="0.25"/>
        <cfvo type="num" val="0.3" gte="0"/>
      </iconSet>
    </cfRule>
  </conditionalFormatting>
  <conditionalFormatting sqref="AH9">
    <cfRule type="iconSet" priority="2">
      <iconSet iconSet="3Symbols">
        <cfvo type="percent" val="0"/>
        <cfvo type="num" val="0.25"/>
        <cfvo type="num" val="0.3" gte="0"/>
      </iconSet>
    </cfRule>
  </conditionalFormatting>
  <conditionalFormatting sqref="AH12:AH302">
    <cfRule type="iconSet" priority="1">
      <iconSet iconSet="3Symbols">
        <cfvo type="percent" val="0"/>
        <cfvo type="num" val="0.25"/>
        <cfvo type="num" val="0.3" gte="0"/>
      </iconSet>
    </cfRule>
  </conditionalFormatting>
  <dataValidations count="1">
    <dataValidation type="list" allowBlank="1" showInputMessage="1" showErrorMessage="1" sqref="S12:S302" xr:uid="{013D4940-B58E-4BAD-B520-359A3E9FBE8E}">
      <formula1>Tipo_de_CE_ex_post</formula1>
    </dataValidation>
  </dataValidations>
  <pageMargins left="0.7" right="0.7" top="0.75" bottom="0.75" header="0.3" footer="0.3"/>
  <pageSetup paperSize="9" orientation="portrait" r:id="rId1"/>
  <drawing r:id="rId2"/>
  <legacyDrawing r:id="rId3"/>
  <tableParts count="7">
    <tablePart r:id="rId4"/>
    <tablePart r:id="rId5"/>
    <tablePart r:id="rId6"/>
    <tablePart r:id="rId7"/>
    <tablePart r:id="rId8"/>
    <tablePart r:id="rId9"/>
    <tablePart r:id="rId10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F79CC149-C1A8-47BF-BA9E-8A623B14A727}">
            <xm:f>$D12=Listagens!$A$3</xm:f>
            <x14:dxf>
              <fill>
                <patternFill>
                  <bgColor theme="5" tint="0.79998168889431442"/>
                </patternFill>
              </fill>
            </x14:dxf>
          </x14:cfRule>
          <xm:sqref>F12:G302</xm:sqref>
        </x14:conditionalFormatting>
        <x14:conditionalFormatting xmlns:xm="http://schemas.microsoft.com/office/excel/2006/main">
          <x14:cfRule type="expression" priority="23" id="{94D28A4E-EF87-4599-B018-A14116CD92C0}">
            <xm:f>$D12=Listagens!$A$4</xm:f>
            <x14:dxf>
              <fill>
                <patternFill>
                  <bgColor theme="5" tint="0.79998168889431442"/>
                </patternFill>
              </fill>
            </x14:dxf>
          </x14:cfRule>
          <xm:sqref>H12:J302</xm:sqref>
        </x14:conditionalFormatting>
        <x14:conditionalFormatting xmlns:xm="http://schemas.microsoft.com/office/excel/2006/main">
          <x14:cfRule type="expression" priority="4" id="{18E09777-6EA5-4365-85B7-90767079916D}">
            <xm:f>$D12=Listagens!$A$3</xm:f>
            <x14:dxf>
              <fill>
                <patternFill>
                  <bgColor theme="5" tint="0.79998168889431442"/>
                </patternFill>
              </fill>
            </x14:dxf>
          </x14:cfRule>
          <xm:sqref>M12:M302</xm:sqref>
        </x14:conditionalFormatting>
        <x14:conditionalFormatting xmlns:xm="http://schemas.microsoft.com/office/excel/2006/main">
          <x14:cfRule type="expression" priority="3" id="{9491990F-D292-4610-BD78-505D930E6D18}">
            <xm:f>$D12=Listagens!$A$4</xm:f>
            <x14:dxf>
              <fill>
                <patternFill>
                  <bgColor theme="5" tint="0.79998168889431442"/>
                </patternFill>
              </fill>
            </x14:dxf>
          </x14:cfRule>
          <xm:sqref>N12:N302</xm:sqref>
        </x14:conditionalFormatting>
        <x14:conditionalFormatting xmlns:xm="http://schemas.microsoft.com/office/excel/2006/main">
          <x14:cfRule type="expression" priority="22" id="{509B2E6D-6C1F-4EE0-8E45-4A7C65C9E7DB}">
            <xm:f>$S12=Listagens!$A$3</xm:f>
            <x14:dxf>
              <fill>
                <patternFill>
                  <bgColor theme="5" tint="0.79998168889431442"/>
                </patternFill>
              </fill>
            </x14:dxf>
          </x14:cfRule>
          <xm:sqref>U12:V302</xm:sqref>
        </x14:conditionalFormatting>
        <x14:conditionalFormatting xmlns:xm="http://schemas.microsoft.com/office/excel/2006/main">
          <x14:cfRule type="expression" priority="21" id="{6503234F-9A2B-4106-92DF-0721B3E0F90F}">
            <xm:f>$S12=Listagens!$A$4</xm:f>
            <x14:dxf>
              <fill>
                <patternFill>
                  <bgColor theme="5" tint="0.79998168889431442"/>
                </patternFill>
              </fill>
            </x14:dxf>
          </x14:cfRule>
          <xm:sqref>W12:Y302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custom" allowBlank="1" showInputMessage="1" showErrorMessage="1" errorTitle="Habitação" error="Não preencher este campo para o &quot;Tipo de CE&quot; selecionado." xr:uid="{7ABD7D12-8DFC-42D4-AE89-900A9AD0AF6B}">
          <x14:formula1>
            <xm:f>$D12=Listagens!$A$4</xm:f>
          </x14:formula1>
          <xm:sqref>H12:J302 N12:N302</xm:sqref>
        </x14:dataValidation>
        <x14:dataValidation type="custom" allowBlank="1" showInputMessage="1" showErrorMessage="1" errorTitle="Habitação" error="Não preencher este campo para o &quot;Tipo de CE&quot; selecionado." xr:uid="{0A6261D6-D4DC-42CE-B411-3E056C27E94D}">
          <x14:formula1>
            <xm:f>$D12=Listagens!$A$3</xm:f>
          </x14:formula1>
          <xm:sqref>F12:G302 M12:M302</xm:sqref>
        </x14:dataValidation>
        <x14:dataValidation type="custom" allowBlank="1" showInputMessage="1" showErrorMessage="1" errorTitle="Habitação" error="Não preencher este campo para o &quot;Tipo de CE&quot; selecionado." xr:uid="{F16DAB99-25F8-4B77-BCB2-F8EC68D955B2}">
          <x14:formula1>
            <xm:f>$S12=Listagens!$A$3</xm:f>
          </x14:formula1>
          <xm:sqref>U12:V302</xm:sqref>
        </x14:dataValidation>
        <x14:dataValidation type="custom" allowBlank="1" showInputMessage="1" showErrorMessage="1" errorTitle="C&amp;S" error="Não preencher este campo para o &quot;Tipo de CE&quot; selecionado." xr:uid="{76499311-25BD-4B35-84C5-F94DBD755D0F}">
          <x14:formula1>
            <xm:f>$S12=Listagens!$A$4</xm:f>
          </x14:formula1>
          <xm:sqref>W12:Y302</xm:sqref>
        </x14:dataValidation>
        <x14:dataValidation type="list" allowBlank="1" showInputMessage="1" showErrorMessage="1" xr:uid="{D19B4C7A-3B96-4341-A4D5-21B0DF753B53}">
          <x14:formula1>
            <xm:f>Listagens!$A$3:$A$5</xm:f>
          </x14:formula1>
          <xm:sqref>D12:D302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C4C73-DB25-4505-91BC-B86DA9099FEC}">
  <dimension ref="B2:E4"/>
  <sheetViews>
    <sheetView showGridLines="0" zoomScale="80" zoomScaleNormal="80" workbookViewId="0">
      <selection activeCell="E14" sqref="E14"/>
    </sheetView>
  </sheetViews>
  <sheetFormatPr defaultColWidth="8.7109375" defaultRowHeight="19.899999999999999" customHeight="1" x14ac:dyDescent="0.25"/>
  <cols>
    <col min="1" max="1" width="3.7109375" style="11" customWidth="1"/>
    <col min="2" max="2" width="10.28515625" style="11" customWidth="1"/>
    <col min="3" max="3" width="20.7109375" style="11" customWidth="1"/>
    <col min="4" max="4" width="23" style="11" customWidth="1"/>
    <col min="5" max="5" width="63.28515625" style="11" customWidth="1"/>
    <col min="6" max="16384" width="8.7109375" style="11"/>
  </cols>
  <sheetData>
    <row r="2" spans="2:5" ht="19.899999999999999" customHeight="1" x14ac:dyDescent="0.25">
      <c r="B2" s="12" t="s">
        <v>83</v>
      </c>
    </row>
    <row r="3" spans="2:5" ht="19.899999999999999" customHeight="1" x14ac:dyDescent="0.25">
      <c r="B3" s="13" t="s">
        <v>84</v>
      </c>
      <c r="C3" s="13" t="s">
        <v>85</v>
      </c>
      <c r="D3" s="13" t="s">
        <v>86</v>
      </c>
      <c r="E3" s="13" t="s">
        <v>116</v>
      </c>
    </row>
    <row r="4" spans="2:5" ht="19.899999999999999" customHeight="1" x14ac:dyDescent="0.25">
      <c r="B4" s="14">
        <v>1</v>
      </c>
      <c r="C4" s="14" t="s">
        <v>132</v>
      </c>
      <c r="D4" s="15">
        <v>45441</v>
      </c>
      <c r="E4" s="14" t="s">
        <v>115</v>
      </c>
    </row>
  </sheetData>
  <sheetProtection selectLockedCells="1" selectUnlockedCells="1"/>
  <phoneticPr fontId="12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F18544FEDA4EF4DA05F57BF66084C23" ma:contentTypeVersion="18" ma:contentTypeDescription="Criar um novo documento." ma:contentTypeScope="" ma:versionID="9977a1e718c2f94ff309dbf50d39bb24">
  <xsd:schema xmlns:xsd="http://www.w3.org/2001/XMLSchema" xmlns:xs="http://www.w3.org/2001/XMLSchema" xmlns:p="http://schemas.microsoft.com/office/2006/metadata/properties" xmlns:ns2="ab051183-eb7d-4a3e-98bc-448d796f636c" xmlns:ns3="33ff0ce0-f2ed-4bbf-8744-4702e4935f15" targetNamespace="http://schemas.microsoft.com/office/2006/metadata/properties" ma:root="true" ma:fieldsID="a7cb0fe99a67ea83347a96cfbb63d743" ns2:_="" ns3:_="">
    <xsd:import namespace="ab051183-eb7d-4a3e-98bc-448d796f636c"/>
    <xsd:import namespace="33ff0ce0-f2ed-4bbf-8744-4702e4935f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051183-eb7d-4a3e-98bc-448d796f636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m" ma:readOnly="false" ma:fieldId="{5cf76f15-5ced-4ddc-b409-7134ff3c332f}" ma:taxonomyMulti="true" ma:sspId="dc1b6544-dc39-4ee1-bb55-12c84fea8c2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ff0ce0-f2ed-4bbf-8744-4702e4935f1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4592dd1-2af7-4d10-9b41-1e58f1d4c37f}" ma:internalName="TaxCatchAll" ma:showField="CatchAllData" ma:web="33ff0ce0-f2ed-4bbf-8744-4702e4935f1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3ff0ce0-f2ed-4bbf-8744-4702e4935f15" xsi:nil="true"/>
    <lcf76f155ced4ddcb4097134ff3c332f xmlns="ab051183-eb7d-4a3e-98bc-448d796f636c">
      <Terms xmlns="http://schemas.microsoft.com/office/infopath/2007/PartnerControls"/>
    </lcf76f155ced4ddcb4097134ff3c332f>
    <SharedWithUsers xmlns="33ff0ce0-f2ed-4bbf-8744-4702e4935f15">
      <UserInfo>
        <DisplayName>Nuno Baptista</DisplayName>
        <AccountId>12</AccountId>
        <AccountType/>
      </UserInfo>
      <UserInfo>
        <DisplayName>Rui Fragoso</DisplayName>
        <AccountId>102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F8A56919-89E3-4F7C-A216-EFA5B00134A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7B0E764-ADE2-4ABB-8225-99B58B9BFA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051183-eb7d-4a3e-98bc-448d796f636c"/>
    <ds:schemaRef ds:uri="33ff0ce0-f2ed-4bbf-8744-4702e4935f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FE8AF4B-AEB7-41C2-96DA-FC6D10B3ED34}">
  <ds:schemaRefs>
    <ds:schemaRef ds:uri="http://www.w3.org/XML/1998/namespace"/>
    <ds:schemaRef ds:uri="http://schemas.microsoft.com/office/2006/documentManagement/types"/>
    <ds:schemaRef ds:uri="33ff0ce0-f2ed-4bbf-8744-4702e4935f15"/>
    <ds:schemaRef ds:uri="http://purl.org/dc/elements/1.1/"/>
    <ds:schemaRef ds:uri="http://purl.org/dc/terms/"/>
    <ds:schemaRef ds:uri="http://purl.org/dc/dcmitype/"/>
    <ds:schemaRef ds:uri="http://schemas.microsoft.com/office/2006/metadata/properties"/>
    <ds:schemaRef ds:uri="ab051183-eb7d-4a3e-98bc-448d796f636c"/>
    <ds:schemaRef ds:uri="http://schemas.microsoft.com/office/infopath/2007/PartnerControl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</vt:i4>
      </vt:variant>
      <vt:variant>
        <vt:lpstr>Intervalos com Nome</vt:lpstr>
      </vt:variant>
      <vt:variant>
        <vt:i4>10</vt:i4>
      </vt:variant>
    </vt:vector>
  </HeadingPairs>
  <TitlesOfParts>
    <vt:vector size="14" baseType="lpstr">
      <vt:lpstr>Listagens</vt:lpstr>
      <vt:lpstr>Início</vt:lpstr>
      <vt:lpstr>Registos</vt:lpstr>
      <vt:lpstr>Versões</vt:lpstr>
      <vt:lpstr>AreaExpost</vt:lpstr>
      <vt:lpstr>Areaxreduao</vt:lpstr>
      <vt:lpstr>Aux_ID</vt:lpstr>
      <vt:lpstr>Início!Lista_tipo_edifício</vt:lpstr>
      <vt:lpstr>Lista_tipo_edifício</vt:lpstr>
      <vt:lpstr>Início!Lista_tipologia_principal</vt:lpstr>
      <vt:lpstr>Lista_tipologia_principal</vt:lpstr>
      <vt:lpstr>NA</vt:lpstr>
      <vt:lpstr>Tipo_de_CE_ex_post</vt:lpstr>
      <vt:lpstr>Início!Tipo_de_CE_Exante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Carolina Santos</dc:creator>
  <cp:lastModifiedBy>NORTE 2030</cp:lastModifiedBy>
  <dcterms:created xsi:type="dcterms:W3CDTF">2015-06-05T18:17:20Z</dcterms:created>
  <dcterms:modified xsi:type="dcterms:W3CDTF">2024-05-31T13:09:50Z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0x0101000F18544FEDA4EF4DA05F57BF66084C23</vt:lpwstr>
  </property>
</Properties>
</file>