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1DC75A2A-3B61-456D-B6F9-F7B15DDAF94D}" xr6:coauthVersionLast="47" xr6:coauthVersionMax="47" xr10:uidLastSave="{00000000-0000-0000-0000-000000000000}"/>
  <bookViews>
    <workbookView xWindow="28680" yWindow="-4635" windowWidth="29040" windowHeight="15720" xr2:uid="{00000000-000D-0000-FFFF-FFFF00000000}"/>
  </bookViews>
  <sheets>
    <sheet name="Custo total elegív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F12" i="1" s="1"/>
  <c r="D11" i="1"/>
  <c r="E11" i="1" s="1"/>
  <c r="D13" i="1"/>
  <c r="E13" i="1" s="1"/>
  <c r="C16" i="1"/>
  <c r="B16" i="1"/>
  <c r="D14" i="1"/>
  <c r="E14" i="1" s="1"/>
  <c r="F14" i="1" l="1"/>
  <c r="H14" i="1" s="1"/>
  <c r="F13" i="1"/>
  <c r="H13" i="1" s="1"/>
  <c r="I14" i="1"/>
  <c r="J14" i="1" s="1"/>
  <c r="I13" i="1"/>
  <c r="J13" i="1" s="1"/>
  <c r="H12" i="1"/>
  <c r="F11" i="1"/>
  <c r="E12" i="1"/>
  <c r="G12" i="1" s="1"/>
  <c r="D16" i="1"/>
  <c r="G14" i="1" l="1"/>
  <c r="G13" i="1"/>
  <c r="I12" i="1"/>
  <c r="J12" i="1" s="1"/>
  <c r="G11" i="1"/>
  <c r="H11" i="1"/>
  <c r="F16" i="1"/>
  <c r="E16" i="1"/>
  <c r="H16" i="1" l="1"/>
  <c r="G16" i="1"/>
  <c r="I11" i="1"/>
  <c r="I16" i="1" s="1"/>
  <c r="J11" i="1" l="1"/>
  <c r="J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tc={2EF64756-44BB-40CB-B9FC-75C2DD59765B}</author>
  </authors>
  <commentList>
    <comment ref="E9" authorId="0" shapeId="0" xr:uid="{2EF64756-44BB-40CB-B9FC-75C2DD59765B}">
      <text>
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Só deve contabilizar as horas dos formandos frequentadas em horário laboral.</t>
      </text>
    </comment>
  </commentList>
</comments>
</file>

<file path=xl/sharedStrings.xml><?xml version="1.0" encoding="utf-8"?>
<sst xmlns="http://schemas.openxmlformats.org/spreadsheetml/2006/main" count="32" uniqueCount="32">
  <si>
    <t>AÇÕES</t>
  </si>
  <si>
    <t>Nº DE FORMANDOS</t>
  </si>
  <si>
    <t>CUSTO TOTAL DA ATIVIDADE DE FORMAÇÃO
(EUROS)</t>
  </si>
  <si>
    <t>CUSTO TOTAL ELEGÍVEL PARA EFEITOS DE FINANCIAMENTO
(EUROS)</t>
  </si>
  <si>
    <t xml:space="preserve">RESTANTES CUSTOS
</t>
  </si>
  <si>
    <t>CUSTO TOTAL DA ATIVIDADE</t>
  </si>
  <si>
    <t>CONTRAPARTIDA NACIONAL</t>
  </si>
  <si>
    <t>CUSTO TOTAL ELEGÍVEL</t>
  </si>
  <si>
    <t>(1)</t>
  </si>
  <si>
    <t>(2)</t>
  </si>
  <si>
    <t>(3)</t>
  </si>
  <si>
    <t>(4) = (2) x (3)</t>
  </si>
  <si>
    <t>(7) = (5) + (6)</t>
  </si>
  <si>
    <t xml:space="preserve">(10) = (8) + (9) </t>
  </si>
  <si>
    <t>Total</t>
  </si>
  <si>
    <t>( * )</t>
  </si>
  <si>
    <t>( ** )</t>
  </si>
  <si>
    <t>O valor da contrapartida nacional corresponde a 15% do custo total elegível.
Por sua vez, o custo total elegível é igual ao valor da comparticipação do FSE a dividir pela taxa de comparticipação (85%).
Como tal, o valor da contrapartida nacional é calculado pela seguinte fórmula: 
0,15 x Custo total elegível = 0,15 x ( Compartipação FSE / 0,85)</t>
  </si>
  <si>
    <t>CUSTOS COM ATIVOS EM FORMAÇÃO</t>
  </si>
  <si>
    <t>Quadro: Exemplo da aplicação da Metodologia de Custos Simplificados (OCS)</t>
  </si>
  <si>
    <t xml:space="preserve">COMPARTICIPAÇÃO FSE </t>
  </si>
  <si>
    <r>
      <t xml:space="preserve">O valor da comparticipação do FSE é igual ao produto do volume total de formação pelo custo unitário de 6,85 </t>
    </r>
    <r>
      <rPr>
        <sz val="11"/>
        <color theme="1"/>
        <rFont val="Calibri"/>
        <family val="2"/>
      </rPr>
      <t>€ por hora e formando.</t>
    </r>
  </si>
  <si>
    <t>(5) = 8,55 x (4)</t>
  </si>
  <si>
    <t>(6) = 6,85 x (4)</t>
  </si>
  <si>
    <t>DURAÇÃO
(H) *</t>
  </si>
  <si>
    <r>
      <t xml:space="preserve">Devem atender que só são elegíveis as horas de formação completas assistidas. </t>
    </r>
    <r>
      <rPr>
        <b/>
        <sz val="11"/>
        <color theme="1"/>
        <rFont val="Calibri"/>
        <family val="2"/>
        <scheme val="minor"/>
      </rPr>
      <t>Em sede de execução, o somatório das horas assistidas e validadas, por
participante, no período de reporte do pedido de pagamento de reembolso ou de saldo, é arredondado à unidade por
defeito, ou seja, sempre que resultar horas incompletas assistidas é efetuado o ajuste para o número inteiro
imediatamente inferior.</t>
    </r>
  </si>
  <si>
    <t>VOLUME TOTAL DE FORMAÇÃO
(H)**</t>
  </si>
  <si>
    <t>(8) = (6) = 6,85 X (4) (***)</t>
  </si>
  <si>
    <t>(9) = (8) x (0,15/0,85) ( **** )</t>
  </si>
  <si>
    <t>( *** )</t>
  </si>
  <si>
    <t>( ****)</t>
  </si>
  <si>
    <t>O volume de formação está limitado a 20 formandos que corresponde ao número máximo de formandos passivel de financiamento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</si>
</sst>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/>
    </xf>
    <xf numFmtId="164" fontId="0" fillId="2" borderId="2" xfId="0" applyNumberFormat="1" applyFill="1" applyBorder="1" applyAlignment="1">
      <alignment vertical="center"/>
    </xf>
    <xf numFmtId="164" fontId="0" fillId="2" borderId="11" xfId="0" applyNumberFormat="1" applyFill="1" applyBorder="1" applyAlignment="1">
      <alignment vertical="center"/>
    </xf>
    <xf numFmtId="164" fontId="0" fillId="2" borderId="14" xfId="0" applyNumberFormat="1" applyFill="1" applyBorder="1" applyAlignment="1">
      <alignment vertical="center"/>
    </xf>
    <xf numFmtId="164" fontId="1" fillId="2" borderId="17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152400</xdr:rowOff>
    </xdr:from>
    <xdr:to>
      <xdr:col>3</xdr:col>
      <xdr:colOff>400050</xdr:colOff>
      <xdr:row>4</xdr:row>
      <xdr:rowOff>1186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3202CB-8257-404E-B273-F1DB6E156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2400"/>
          <a:ext cx="2390775" cy="566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9" dT="2024-12-05T10:14:58.61" personId="{00000000-0000-0000-0000-000000000000}" id="{2EF64756-44BB-40CB-B9FC-75C2DD59765B}">
    <text>Só deve contabilizar as horas dos formandos frequentadas em horário laboral.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R25"/>
  <sheetViews>
    <sheetView tabSelected="1" topLeftCell="A8" workbookViewId="0">
      <selection activeCell="B19" sqref="B19:J19"/>
    </sheetView>
  </sheetViews>
  <sheetFormatPr defaultRowHeight="14.5" x14ac:dyDescent="0.35"/>
  <cols>
    <col min="1" max="1" width="7.81640625" customWidth="1"/>
    <col min="2" max="2" width="12.7265625" customWidth="1"/>
    <col min="3" max="3" width="10.1796875" customWidth="1"/>
    <col min="4" max="4" width="15.1796875" customWidth="1"/>
    <col min="5" max="5" width="18.26953125" customWidth="1"/>
    <col min="6" max="6" width="14" customWidth="1"/>
    <col min="7" max="7" width="15.81640625" customWidth="1"/>
    <col min="8" max="8" width="19.08984375" customWidth="1"/>
    <col min="9" max="9" width="18.453125" customWidth="1"/>
    <col min="10" max="10" width="16.54296875" customWidth="1"/>
  </cols>
  <sheetData>
    <row r="6" spans="1:18" s="40" customFormat="1" ht="28.15" customHeight="1" x14ac:dyDescent="0.35">
      <c r="A6" s="39" t="s">
        <v>19</v>
      </c>
    </row>
    <row r="7" spans="1:18" ht="28.15" customHeight="1" x14ac:dyDescent="0.35"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1:18" s="1" customFormat="1" ht="45" customHeight="1" x14ac:dyDescent="0.35">
      <c r="A8" s="42" t="s">
        <v>0</v>
      </c>
      <c r="B8" s="37" t="s">
        <v>1</v>
      </c>
      <c r="C8" s="37" t="s">
        <v>24</v>
      </c>
      <c r="D8" s="37" t="s">
        <v>26</v>
      </c>
      <c r="E8" s="45" t="s">
        <v>2</v>
      </c>
      <c r="F8" s="45"/>
      <c r="G8" s="45"/>
      <c r="H8" s="37" t="s">
        <v>3</v>
      </c>
      <c r="I8" s="37"/>
      <c r="J8" s="38"/>
    </row>
    <row r="9" spans="1:18" ht="42" customHeight="1" x14ac:dyDescent="0.35">
      <c r="A9" s="43"/>
      <c r="B9" s="44"/>
      <c r="C9" s="44"/>
      <c r="D9" s="44"/>
      <c r="E9" s="28" t="s">
        <v>18</v>
      </c>
      <c r="F9" s="28" t="s">
        <v>4</v>
      </c>
      <c r="G9" s="28" t="s">
        <v>5</v>
      </c>
      <c r="H9" s="2" t="s">
        <v>20</v>
      </c>
      <c r="I9" s="2" t="s">
        <v>6</v>
      </c>
      <c r="J9" s="3" t="s">
        <v>7</v>
      </c>
    </row>
    <row r="10" spans="1:18" ht="30.5" customHeight="1" x14ac:dyDescent="0.35">
      <c r="A10" s="4" t="s">
        <v>8</v>
      </c>
      <c r="B10" s="5" t="s">
        <v>9</v>
      </c>
      <c r="C10" s="5" t="s">
        <v>10</v>
      </c>
      <c r="D10" s="5" t="s">
        <v>11</v>
      </c>
      <c r="E10" s="29" t="s">
        <v>22</v>
      </c>
      <c r="F10" s="29" t="s">
        <v>23</v>
      </c>
      <c r="G10" s="30" t="s">
        <v>12</v>
      </c>
      <c r="H10" s="5" t="s">
        <v>27</v>
      </c>
      <c r="I10" s="5" t="s">
        <v>28</v>
      </c>
      <c r="J10" s="47" t="s">
        <v>13</v>
      </c>
    </row>
    <row r="11" spans="1:18" s="10" customFormat="1" ht="23.25" customHeight="1" x14ac:dyDescent="0.35">
      <c r="A11" s="6">
        <v>1</v>
      </c>
      <c r="B11" s="7">
        <v>10</v>
      </c>
      <c r="C11" s="7">
        <v>100</v>
      </c>
      <c r="D11" s="7">
        <f>IF(B11&gt;20,20*C11,B11*C11)</f>
        <v>1000</v>
      </c>
      <c r="E11" s="31">
        <f>8.55*D11</f>
        <v>8550</v>
      </c>
      <c r="F11" s="31">
        <f>6.85*D11</f>
        <v>6850</v>
      </c>
      <c r="G11" s="31">
        <f>F11+E11</f>
        <v>15400</v>
      </c>
      <c r="H11" s="8">
        <f>F11</f>
        <v>6850</v>
      </c>
      <c r="I11" s="8">
        <f>H11*15/85</f>
        <v>1208.8235294117646</v>
      </c>
      <c r="J11" s="9">
        <f>H11+I11</f>
        <v>8058.8235294117649</v>
      </c>
      <c r="L11"/>
    </row>
    <row r="12" spans="1:18" s="10" customFormat="1" ht="23.25" customHeight="1" x14ac:dyDescent="0.35">
      <c r="A12" s="11">
        <v>2</v>
      </c>
      <c r="B12" s="12">
        <v>25</v>
      </c>
      <c r="C12" s="12">
        <v>25</v>
      </c>
      <c r="D12" s="12">
        <f>IF(B12&gt;20,20*C12,B12*C12)</f>
        <v>500</v>
      </c>
      <c r="E12" s="32">
        <f>8.55*D12</f>
        <v>4275</v>
      </c>
      <c r="F12" s="32">
        <f>6.85*D12</f>
        <v>3425</v>
      </c>
      <c r="G12" s="32">
        <f>F12+E12</f>
        <v>7700</v>
      </c>
      <c r="H12" s="13">
        <f>F12</f>
        <v>3425</v>
      </c>
      <c r="I12" s="13">
        <f>H12*15/85</f>
        <v>604.41176470588232</v>
      </c>
      <c r="J12" s="14">
        <f>H12+I12</f>
        <v>4029.4117647058824</v>
      </c>
      <c r="L12"/>
    </row>
    <row r="13" spans="1:18" s="10" customFormat="1" ht="23.25" customHeight="1" x14ac:dyDescent="0.35">
      <c r="A13" s="11">
        <v>3</v>
      </c>
      <c r="B13" s="12">
        <v>30</v>
      </c>
      <c r="C13" s="12">
        <v>80</v>
      </c>
      <c r="D13" s="12">
        <f>IF(B13&gt;20,20*C13,B13*C13)</f>
        <v>1600</v>
      </c>
      <c r="E13" s="32">
        <f>8.55*D13</f>
        <v>13680.000000000002</v>
      </c>
      <c r="F13" s="32">
        <f>6.85*D13</f>
        <v>10960</v>
      </c>
      <c r="G13" s="32">
        <f>F13+E13</f>
        <v>24640</v>
      </c>
      <c r="H13" s="13">
        <f>F13</f>
        <v>10960</v>
      </c>
      <c r="I13" s="13">
        <f>H13*15/85</f>
        <v>1934.1176470588234</v>
      </c>
      <c r="J13" s="14">
        <f>H13+I13</f>
        <v>12894.117647058823</v>
      </c>
      <c r="L13"/>
    </row>
    <row r="14" spans="1:18" s="10" customFormat="1" ht="23.25" customHeight="1" x14ac:dyDescent="0.35">
      <c r="A14" s="11">
        <v>4</v>
      </c>
      <c r="B14" s="12">
        <v>20</v>
      </c>
      <c r="C14" s="12">
        <v>300</v>
      </c>
      <c r="D14" s="12">
        <f>IF(B14&gt;20,20*C14,B14*C14)</f>
        <v>6000</v>
      </c>
      <c r="E14" s="32">
        <f>8.55*D14</f>
        <v>51300.000000000007</v>
      </c>
      <c r="F14" s="32">
        <f>6.85*D14</f>
        <v>41100</v>
      </c>
      <c r="G14" s="32">
        <f>F14+E14</f>
        <v>92400</v>
      </c>
      <c r="H14" s="13">
        <f>F14</f>
        <v>41100</v>
      </c>
      <c r="I14" s="13">
        <f>H14*15/85</f>
        <v>7252.9411764705883</v>
      </c>
      <c r="J14" s="14">
        <f>H14+I14</f>
        <v>48352.941176470587</v>
      </c>
      <c r="L14"/>
    </row>
    <row r="15" spans="1:18" s="10" customFormat="1" ht="23.25" customHeight="1" x14ac:dyDescent="0.35">
      <c r="A15" s="15"/>
      <c r="B15" s="16"/>
      <c r="C15" s="16"/>
      <c r="D15" s="16"/>
      <c r="E15" s="33"/>
      <c r="F15" s="33"/>
      <c r="G15" s="33"/>
      <c r="H15" s="17"/>
      <c r="I15" s="17"/>
      <c r="J15" s="18"/>
      <c r="L15"/>
      <c r="N15" s="35"/>
    </row>
    <row r="16" spans="1:18" s="24" customFormat="1" ht="33" customHeight="1" x14ac:dyDescent="0.35">
      <c r="A16" s="19" t="s">
        <v>14</v>
      </c>
      <c r="B16" s="20">
        <f>SUM(B11:B15)</f>
        <v>85</v>
      </c>
      <c r="C16" s="20">
        <f>SUM(C11:C15)</f>
        <v>505</v>
      </c>
      <c r="D16" s="21">
        <f>SUM(D11:D15)</f>
        <v>9100</v>
      </c>
      <c r="E16" s="34">
        <f>SUM(E11:E15)</f>
        <v>77805</v>
      </c>
      <c r="F16" s="34">
        <f>SUM(F11:F15)</f>
        <v>62335</v>
      </c>
      <c r="G16" s="34">
        <f>F16+E16</f>
        <v>140140</v>
      </c>
      <c r="H16" s="22">
        <f>F16</f>
        <v>62335</v>
      </c>
      <c r="I16" s="22">
        <f>SUM(I11:I15)</f>
        <v>11000.294117647059</v>
      </c>
      <c r="J16" s="23">
        <f>SUM(J11:J15)</f>
        <v>73335.294117647049</v>
      </c>
      <c r="L16"/>
    </row>
    <row r="19" spans="1:10" ht="63" customHeight="1" x14ac:dyDescent="0.35">
      <c r="A19" s="10" t="s">
        <v>15</v>
      </c>
      <c r="B19" s="46" t="s">
        <v>25</v>
      </c>
      <c r="C19" s="46"/>
      <c r="D19" s="46"/>
      <c r="E19" s="46"/>
      <c r="F19" s="46"/>
      <c r="G19" s="46"/>
      <c r="H19" s="46"/>
      <c r="I19" s="46"/>
      <c r="J19" s="46"/>
    </row>
    <row r="20" spans="1:10" ht="8" customHeight="1" x14ac:dyDescent="0.35">
      <c r="A20" s="10"/>
      <c r="B20" s="36"/>
      <c r="C20" s="36"/>
      <c r="D20" s="36"/>
      <c r="E20" s="36"/>
      <c r="F20" s="36"/>
      <c r="G20" s="36"/>
      <c r="H20" s="36"/>
      <c r="I20" s="36"/>
      <c r="J20" s="36"/>
    </row>
    <row r="21" spans="1:10" ht="20.5" customHeight="1" x14ac:dyDescent="0.35">
      <c r="A21" s="10" t="s">
        <v>16</v>
      </c>
      <c r="B21" s="46" t="s">
        <v>31</v>
      </c>
      <c r="C21" s="46"/>
      <c r="D21" s="46"/>
      <c r="E21" s="46"/>
      <c r="F21" s="46"/>
      <c r="G21" s="46"/>
      <c r="H21" s="46"/>
      <c r="I21" s="46"/>
      <c r="J21" s="46"/>
    </row>
    <row r="22" spans="1:10" ht="10" customHeight="1" x14ac:dyDescent="0.35"/>
    <row r="23" spans="1:10" s="10" customFormat="1" x14ac:dyDescent="0.35">
      <c r="A23" s="10" t="s">
        <v>29</v>
      </c>
      <c r="B23" s="10" t="s">
        <v>21</v>
      </c>
    </row>
    <row r="24" spans="1:10" ht="6.5" customHeight="1" x14ac:dyDescent="0.35"/>
    <row r="25" spans="1:10" s="26" customFormat="1" ht="66.5" customHeight="1" x14ac:dyDescent="0.35">
      <c r="A25" s="25" t="s">
        <v>30</v>
      </c>
      <c r="B25" s="41" t="s">
        <v>17</v>
      </c>
      <c r="C25" s="41"/>
      <c r="D25" s="41"/>
      <c r="E25" s="41"/>
      <c r="F25" s="41"/>
      <c r="G25" s="41"/>
      <c r="H25" s="41"/>
      <c r="I25" s="41"/>
      <c r="J25" s="41"/>
    </row>
  </sheetData>
  <mergeCells count="10">
    <mergeCell ref="H8:J8"/>
    <mergeCell ref="A6:XFD6"/>
    <mergeCell ref="A8:A9"/>
    <mergeCell ref="B8:B9"/>
    <mergeCell ref="C8:C9"/>
    <mergeCell ref="D8:D9"/>
    <mergeCell ref="E8:G8"/>
    <mergeCell ref="B19:J19"/>
    <mergeCell ref="B21:J21"/>
    <mergeCell ref="B25:J25"/>
  </mergeCells>
  <printOptions horizontalCentered="1" verticalCentered="1"/>
  <pageMargins left="0" right="0" top="0" bottom="0" header="0" footer="0"/>
  <pageSetup paperSize="9" scale="8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Custo total elegível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2024-12-05T15:27:18Z</dcterms:modified>
</cp:coreProperties>
</file>